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drawings/drawing2.xml" ContentType="application/vnd.openxmlformats-officedocument.drawing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drawings/drawing3.xml" ContentType="application/vnd.openxmlformats-officedocument.drawing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a/AuIbAOhjSJ7XKsc6UNgyQzpSxZwmf6EJ8nRqcl8BthKaZ2dyRcSg1yb0lsn5WsBDXirjfAjzcCNG9Cn7m5dQ==" workbookSaltValue="dNzRjbuz8T3dGqj7zNoSjg==" workbookSpinCount="100000" lockStructure="1" lockWindows="1"/>
  <bookViews>
    <workbookView xWindow="0" yWindow="0" windowWidth="20490" windowHeight="7755"/>
  </bookViews>
  <sheets>
    <sheet name="Образац листе" sheetId="1" r:id="rId1"/>
    <sheet name="Упуство за унос података" sheetId="3" r:id="rId2"/>
    <sheet name="Образац листе (ризик)" sheetId="2" state="hidden" r:id="rId3"/>
    <sheet name="Упуство - ризик" sheetId="4" state="hidden" r:id="rId4"/>
  </sheets>
  <calcPr calcId="152511"/>
</workbook>
</file>

<file path=xl/calcChain.xml><?xml version="1.0" encoding="utf-8"?>
<calcChain xmlns="http://schemas.openxmlformats.org/spreadsheetml/2006/main">
  <c r="H110" i="2" l="1"/>
  <c r="K51" i="2" l="1"/>
  <c r="O51" i="2" s="1"/>
  <c r="Q51" i="2" l="1"/>
  <c r="O348" i="2"/>
  <c r="O342" i="2"/>
  <c r="O354" i="2"/>
  <c r="O336" i="2"/>
  <c r="O290" i="2"/>
  <c r="O283" i="2"/>
  <c r="O257" i="2"/>
  <c r="O149" i="2"/>
  <c r="O111" i="2"/>
  <c r="O210" i="2"/>
  <c r="K210" i="2" s="1"/>
  <c r="O167" i="2"/>
  <c r="L167" i="2" s="1"/>
  <c r="D386" i="2"/>
  <c r="I388" i="2"/>
  <c r="E388" i="2"/>
  <c r="C353" i="2"/>
  <c r="C347" i="2"/>
  <c r="C341" i="2"/>
  <c r="C335" i="2"/>
  <c r="K328" i="2"/>
  <c r="K329" i="2"/>
  <c r="K330" i="2"/>
  <c r="K331" i="2"/>
  <c r="I331" i="2"/>
  <c r="I330" i="2"/>
  <c r="I329" i="2"/>
  <c r="I328" i="2"/>
  <c r="I322" i="2"/>
  <c r="I321" i="2"/>
  <c r="I317" i="2"/>
  <c r="I316" i="2"/>
  <c r="K322" i="2"/>
  <c r="K321" i="2"/>
  <c r="K317" i="2"/>
  <c r="K316" i="2"/>
  <c r="C288" i="2"/>
  <c r="C281" i="2"/>
  <c r="G274" i="2"/>
  <c r="C256" i="2"/>
  <c r="K215" i="2"/>
  <c r="K216" i="2"/>
  <c r="K217" i="2"/>
  <c r="I215" i="2"/>
  <c r="I216" i="2"/>
  <c r="I217" i="2"/>
  <c r="K214" i="2"/>
  <c r="I214" i="2"/>
  <c r="C147" i="2"/>
  <c r="H124" i="2"/>
  <c r="G107" i="2"/>
  <c r="G103" i="2"/>
  <c r="K100" i="2"/>
  <c r="I100" i="2"/>
  <c r="G88" i="2"/>
  <c r="G84" i="2"/>
  <c r="H81" i="2"/>
  <c r="K44" i="2"/>
  <c r="L44" i="2"/>
  <c r="I44" i="2"/>
  <c r="G39" i="2"/>
  <c r="K79" i="2"/>
  <c r="K78" i="2"/>
  <c r="K60" i="2"/>
  <c r="K59" i="2"/>
  <c r="K327" i="2"/>
  <c r="K305" i="2"/>
  <c r="K273" i="2"/>
  <c r="K213" i="2"/>
  <c r="K179" i="2"/>
  <c r="K178" i="2"/>
  <c r="K175" i="2"/>
  <c r="K174" i="2"/>
  <c r="K171" i="2"/>
  <c r="K170" i="2"/>
  <c r="K166" i="2"/>
  <c r="K165" i="2"/>
  <c r="K154" i="2"/>
  <c r="K153" i="2"/>
  <c r="K96" i="2"/>
  <c r="K74" i="2"/>
  <c r="K73" i="2"/>
  <c r="K71" i="2"/>
  <c r="K70" i="2"/>
  <c r="K68" i="2"/>
  <c r="K67" i="2"/>
  <c r="K63" i="2"/>
  <c r="K62" i="2"/>
  <c r="K61" i="2"/>
  <c r="K50" i="2"/>
  <c r="K36" i="2"/>
  <c r="O241" i="2"/>
  <c r="L241" i="2" s="1"/>
  <c r="O239" i="2"/>
  <c r="L239" i="2" s="1"/>
  <c r="U312" i="2"/>
  <c r="T312" i="2"/>
  <c r="U171" i="2"/>
  <c r="T171" i="2"/>
  <c r="K241" i="2" l="1"/>
  <c r="K66" i="2"/>
  <c r="K69" i="2"/>
  <c r="K72" i="2"/>
  <c r="L210" i="2"/>
  <c r="K167" i="2"/>
  <c r="K239" i="2"/>
  <c r="O380" i="2"/>
  <c r="O381" i="2"/>
  <c r="F21" i="2"/>
  <c r="E17" i="2"/>
  <c r="E19" i="2"/>
  <c r="E15" i="2"/>
  <c r="B13" i="2"/>
  <c r="D25" i="2"/>
  <c r="D23" i="2"/>
  <c r="D12" i="2"/>
  <c r="D10" i="2"/>
  <c r="C8" i="2"/>
  <c r="I6" i="2"/>
  <c r="E6" i="2"/>
  <c r="D4" i="2"/>
  <c r="O379" i="2"/>
  <c r="O372" i="2"/>
  <c r="O370" i="2"/>
  <c r="O368" i="2"/>
  <c r="O366" i="2"/>
  <c r="O364" i="2"/>
  <c r="O362" i="2"/>
  <c r="O355" i="2"/>
  <c r="O351" i="2"/>
  <c r="O349" i="2"/>
  <c r="O345" i="2"/>
  <c r="O343" i="2"/>
  <c r="O339" i="2"/>
  <c r="O337" i="2"/>
  <c r="O333" i="2"/>
  <c r="P336" i="2" s="1"/>
  <c r="Q336" i="2" s="1"/>
  <c r="O326" i="2"/>
  <c r="O324" i="2"/>
  <c r="O320" i="2"/>
  <c r="O319" i="2"/>
  <c r="O315" i="2"/>
  <c r="O314" i="2"/>
  <c r="O313" i="2"/>
  <c r="O312" i="2"/>
  <c r="O310" i="2"/>
  <c r="O308" i="2"/>
  <c r="O307" i="2"/>
  <c r="O306" i="2"/>
  <c r="O304" i="2"/>
  <c r="O297" i="2"/>
  <c r="O296" i="2"/>
  <c r="O295" i="2"/>
  <c r="O294" i="2"/>
  <c r="O293" i="2"/>
  <c r="O291" i="2"/>
  <c r="O286" i="2"/>
  <c r="O284" i="2"/>
  <c r="O279" i="2"/>
  <c r="O277" i="2"/>
  <c r="O272" i="2"/>
  <c r="O270" i="2"/>
  <c r="O268" i="2"/>
  <c r="O266" i="2"/>
  <c r="O264" i="2"/>
  <c r="O262" i="2"/>
  <c r="O260" i="2"/>
  <c r="O259" i="2"/>
  <c r="O254" i="2"/>
  <c r="Q257" i="2" s="1"/>
  <c r="O247" i="2"/>
  <c r="O245" i="2"/>
  <c r="O243" i="2"/>
  <c r="O237" i="2"/>
  <c r="O235" i="2"/>
  <c r="O233" i="2"/>
  <c r="O231" i="2"/>
  <c r="O229" i="2"/>
  <c r="O227" i="2"/>
  <c r="O225" i="2"/>
  <c r="O224" i="2"/>
  <c r="O223" i="2"/>
  <c r="O221" i="2"/>
  <c r="O220" i="2"/>
  <c r="O219" i="2"/>
  <c r="O212" i="2"/>
  <c r="O211" i="2"/>
  <c r="O209" i="2"/>
  <c r="O207" i="2"/>
  <c r="O206" i="2"/>
  <c r="O205" i="2"/>
  <c r="O204" i="2"/>
  <c r="O202" i="2"/>
  <c r="O200" i="2"/>
  <c r="O198" i="2"/>
  <c r="O196" i="2"/>
  <c r="O189" i="2"/>
  <c r="O187" i="2"/>
  <c r="O185" i="2"/>
  <c r="O183" i="2"/>
  <c r="O181" i="2"/>
  <c r="O177" i="2"/>
  <c r="O173" i="2"/>
  <c r="O169" i="2"/>
  <c r="O164" i="2"/>
  <c r="O162" i="2"/>
  <c r="O161" i="2"/>
  <c r="O160" i="2"/>
  <c r="O159" i="2"/>
  <c r="O156" i="2"/>
  <c r="O152" i="2"/>
  <c r="O150" i="2"/>
  <c r="O145" i="2"/>
  <c r="Q149" i="2" s="1"/>
  <c r="O143" i="2"/>
  <c r="O136" i="2"/>
  <c r="O134" i="2"/>
  <c r="O132" i="2"/>
  <c r="O130" i="2"/>
  <c r="O128" i="2"/>
  <c r="O126" i="2"/>
  <c r="O123" i="2"/>
  <c r="O121" i="2"/>
  <c r="O120" i="2"/>
  <c r="O119" i="2"/>
  <c r="O118" i="2"/>
  <c r="O109" i="2"/>
  <c r="P111" i="2" s="1"/>
  <c r="Q111" i="2" s="1"/>
  <c r="O106" i="2"/>
  <c r="O102" i="2"/>
  <c r="O99" i="2"/>
  <c r="O98" i="2"/>
  <c r="O97" i="2"/>
  <c r="O95" i="2"/>
  <c r="O93" i="2"/>
  <c r="O91" i="2"/>
  <c r="O89" i="2"/>
  <c r="O87" i="2"/>
  <c r="O85" i="2"/>
  <c r="O83" i="2"/>
  <c r="O75" i="2"/>
  <c r="O65" i="2"/>
  <c r="O56" i="2"/>
  <c r="O55" i="2"/>
  <c r="O53" i="2"/>
  <c r="O48" i="2"/>
  <c r="O46" i="2"/>
  <c r="O42" i="2"/>
  <c r="O38" i="2"/>
  <c r="O35" i="2"/>
  <c r="L381" i="2" l="1"/>
  <c r="K381" i="2"/>
  <c r="K380" i="2"/>
  <c r="L380" i="2"/>
  <c r="L370" i="2"/>
  <c r="K370" i="2"/>
  <c r="L372" i="2"/>
  <c r="K372" i="2"/>
  <c r="L379" i="2"/>
  <c r="K379" i="2"/>
  <c r="L368" i="2"/>
  <c r="K368" i="2"/>
  <c r="L366" i="2"/>
  <c r="K366" i="2"/>
  <c r="K364" i="2"/>
  <c r="L364" i="2"/>
  <c r="L362" i="2"/>
  <c r="K362" i="2"/>
  <c r="K355" i="2"/>
  <c r="L355" i="2"/>
  <c r="K351" i="2"/>
  <c r="L351" i="2"/>
  <c r="L349" i="2"/>
  <c r="K349" i="2"/>
  <c r="L345" i="2"/>
  <c r="K345" i="2"/>
  <c r="K343" i="2"/>
  <c r="L343" i="2"/>
  <c r="L339" i="2"/>
  <c r="K339" i="2"/>
  <c r="L337" i="2"/>
  <c r="K337" i="2"/>
  <c r="L333" i="2"/>
  <c r="K333" i="2"/>
  <c r="K326" i="2"/>
  <c r="L326" i="2"/>
  <c r="L324" i="2"/>
  <c r="K324" i="2"/>
  <c r="L320" i="2"/>
  <c r="K320" i="2"/>
  <c r="L319" i="2"/>
  <c r="K319" i="2"/>
  <c r="L315" i="2"/>
  <c r="K315" i="2"/>
  <c r="L314" i="2"/>
  <c r="K314" i="2"/>
  <c r="L313" i="2"/>
  <c r="K313" i="2"/>
  <c r="K312" i="2"/>
  <c r="L312" i="2"/>
  <c r="K310" i="2"/>
  <c r="L310" i="2"/>
  <c r="L308" i="2"/>
  <c r="K308" i="2"/>
  <c r="L307" i="2"/>
  <c r="K307" i="2"/>
  <c r="K306" i="2"/>
  <c r="L306" i="2"/>
  <c r="L304" i="2"/>
  <c r="K304" i="2"/>
  <c r="K259" i="2"/>
  <c r="L259" i="2"/>
  <c r="L260" i="2"/>
  <c r="K260" i="2"/>
  <c r="L262" i="2"/>
  <c r="K262" i="2"/>
  <c r="L264" i="2"/>
  <c r="K264" i="2"/>
  <c r="L266" i="2"/>
  <c r="K266" i="2"/>
  <c r="L268" i="2"/>
  <c r="K268" i="2"/>
  <c r="L270" i="2"/>
  <c r="K270" i="2"/>
  <c r="L272" i="2"/>
  <c r="K272" i="2"/>
  <c r="K277" i="2"/>
  <c r="L277" i="2"/>
  <c r="L279" i="2"/>
  <c r="K279" i="2"/>
  <c r="K284" i="2"/>
  <c r="L284" i="2"/>
  <c r="L286" i="2"/>
  <c r="K286" i="2"/>
  <c r="L291" i="2"/>
  <c r="K291" i="2"/>
  <c r="K293" i="2"/>
  <c r="L293" i="2"/>
  <c r="L294" i="2"/>
  <c r="K294" i="2"/>
  <c r="L295" i="2"/>
  <c r="K295" i="2"/>
  <c r="L296" i="2"/>
  <c r="K296" i="2"/>
  <c r="K297" i="2"/>
  <c r="L297" i="2"/>
  <c r="K243" i="2"/>
  <c r="L243" i="2"/>
  <c r="L245" i="2"/>
  <c r="K245" i="2"/>
  <c r="L247" i="2"/>
  <c r="K247" i="2"/>
  <c r="L254" i="2"/>
  <c r="K254" i="2"/>
  <c r="K237" i="2"/>
  <c r="L237" i="2"/>
  <c r="L233" i="2"/>
  <c r="K233" i="2"/>
  <c r="L235" i="2"/>
  <c r="K235" i="2"/>
  <c r="L231" i="2"/>
  <c r="K231" i="2"/>
  <c r="L229" i="2"/>
  <c r="K229" i="2"/>
  <c r="L227" i="2"/>
  <c r="K227" i="2"/>
  <c r="K225" i="2"/>
  <c r="L225" i="2"/>
  <c r="L224" i="2"/>
  <c r="K224" i="2"/>
  <c r="L223" i="2"/>
  <c r="K223" i="2"/>
  <c r="L221" i="2"/>
  <c r="K221" i="2"/>
  <c r="L220" i="2"/>
  <c r="K220" i="2"/>
  <c r="L219" i="2"/>
  <c r="K219" i="2"/>
  <c r="L212" i="2"/>
  <c r="K212" i="2"/>
  <c r="L211" i="2"/>
  <c r="K211" i="2"/>
  <c r="L209" i="2"/>
  <c r="K209" i="2"/>
  <c r="L207" i="2"/>
  <c r="K207" i="2"/>
  <c r="L206" i="2"/>
  <c r="K206" i="2"/>
  <c r="L204" i="2"/>
  <c r="K204" i="2"/>
  <c r="L205" i="2"/>
  <c r="K205" i="2"/>
  <c r="L202" i="2"/>
  <c r="K202" i="2"/>
  <c r="L200" i="2"/>
  <c r="K200" i="2"/>
  <c r="L198" i="2"/>
  <c r="K198" i="2"/>
  <c r="L196" i="2"/>
  <c r="K196" i="2"/>
  <c r="L187" i="2"/>
  <c r="K187" i="2"/>
  <c r="L189" i="2"/>
  <c r="K189" i="2"/>
  <c r="K185" i="2"/>
  <c r="L185" i="2"/>
  <c r="L183" i="2"/>
  <c r="K183" i="2"/>
  <c r="L181" i="2"/>
  <c r="K181" i="2"/>
  <c r="L177" i="2"/>
  <c r="K177" i="2"/>
  <c r="L173" i="2"/>
  <c r="K173" i="2"/>
  <c r="L169" i="2"/>
  <c r="K169" i="2"/>
  <c r="K164" i="2"/>
  <c r="L164" i="2"/>
  <c r="K162" i="2"/>
  <c r="L162" i="2"/>
  <c r="L161" i="2"/>
  <c r="K161" i="2"/>
  <c r="L160" i="2"/>
  <c r="K160" i="2"/>
  <c r="L159" i="2"/>
  <c r="K159" i="2"/>
  <c r="K156" i="2"/>
  <c r="L156" i="2"/>
  <c r="K152" i="2"/>
  <c r="L152" i="2"/>
  <c r="K150" i="2"/>
  <c r="L150" i="2"/>
  <c r="K145" i="2"/>
  <c r="L145" i="2"/>
  <c r="L143" i="2"/>
  <c r="K143" i="2"/>
  <c r="L136" i="2"/>
  <c r="K136" i="2"/>
  <c r="K134" i="2"/>
  <c r="L134" i="2"/>
  <c r="L132" i="2"/>
  <c r="K132" i="2"/>
  <c r="L130" i="2"/>
  <c r="K130" i="2"/>
  <c r="L128" i="2"/>
  <c r="K128" i="2"/>
  <c r="L126" i="2"/>
  <c r="K126" i="2"/>
  <c r="L123" i="2"/>
  <c r="K123" i="2"/>
  <c r="L121" i="2"/>
  <c r="K121" i="2"/>
  <c r="L120" i="2"/>
  <c r="K120" i="2"/>
  <c r="L119" i="2"/>
  <c r="K119" i="2"/>
  <c r="L118" i="2"/>
  <c r="K118" i="2"/>
  <c r="L109" i="2"/>
  <c r="K109" i="2"/>
  <c r="K106" i="2"/>
  <c r="L106" i="2"/>
  <c r="L102" i="2"/>
  <c r="K102" i="2"/>
  <c r="K99" i="2"/>
  <c r="L99" i="2"/>
  <c r="L98" i="2"/>
  <c r="K98" i="2"/>
  <c r="L97" i="2"/>
  <c r="K97" i="2"/>
  <c r="L95" i="2"/>
  <c r="K95" i="2"/>
  <c r="K93" i="2"/>
  <c r="L93" i="2"/>
  <c r="L91" i="2"/>
  <c r="K91" i="2"/>
  <c r="L87" i="2"/>
  <c r="K87" i="2"/>
  <c r="L89" i="2"/>
  <c r="K89" i="2"/>
  <c r="L85" i="2"/>
  <c r="K85" i="2"/>
  <c r="L83" i="2"/>
  <c r="K83" i="2"/>
  <c r="K75" i="2"/>
  <c r="L75" i="2"/>
  <c r="L65" i="2"/>
  <c r="K65" i="2"/>
  <c r="L56" i="2"/>
  <c r="K56" i="2"/>
  <c r="L55" i="2"/>
  <c r="K55" i="2"/>
  <c r="L53" i="2"/>
  <c r="K53" i="2"/>
  <c r="L48" i="2"/>
  <c r="K48" i="2"/>
  <c r="L46" i="2"/>
  <c r="K46" i="2"/>
  <c r="L42" i="2"/>
  <c r="K42" i="2"/>
  <c r="K38" i="2"/>
  <c r="L38" i="2"/>
  <c r="L35" i="2"/>
  <c r="K35" i="2"/>
  <c r="O33" i="2"/>
  <c r="P381" i="2"/>
  <c r="Q381" i="2" s="1"/>
  <c r="P380" i="2"/>
  <c r="Q380" i="2" s="1"/>
  <c r="Q379" i="2"/>
  <c r="Q372" i="2"/>
  <c r="Q370" i="2"/>
  <c r="Q368" i="2"/>
  <c r="Q366" i="2"/>
  <c r="Q364" i="2"/>
  <c r="Q362" i="2"/>
  <c r="P355" i="2"/>
  <c r="Q355" i="2" s="1"/>
  <c r="P354" i="2"/>
  <c r="Q354" i="2" s="1"/>
  <c r="Q351" i="2"/>
  <c r="P349" i="2"/>
  <c r="Q349" i="2" s="1"/>
  <c r="P348" i="2"/>
  <c r="Q348" i="2" s="1"/>
  <c r="Q345" i="2"/>
  <c r="P343" i="2"/>
  <c r="Q343" i="2" s="1"/>
  <c r="P342" i="2"/>
  <c r="Q342" i="2" s="1"/>
  <c r="Q339" i="2"/>
  <c r="P337" i="2"/>
  <c r="Q337" i="2" s="1"/>
  <c r="Q333" i="2"/>
  <c r="Q326" i="2"/>
  <c r="Q324" i="2"/>
  <c r="P320" i="2"/>
  <c r="Q320" i="2" s="1"/>
  <c r="Q319" i="2"/>
  <c r="P315" i="2"/>
  <c r="Q315" i="2" s="1"/>
  <c r="P314" i="2"/>
  <c r="Q314" i="2" s="1"/>
  <c r="P313" i="2"/>
  <c r="Q313" i="2" s="1"/>
  <c r="Q312" i="2"/>
  <c r="Q310" i="2"/>
  <c r="P308" i="2"/>
  <c r="Q308" i="2" s="1"/>
  <c r="P307" i="2"/>
  <c r="Q307" i="2" s="1"/>
  <c r="P306" i="2"/>
  <c r="Q306" i="2" s="1"/>
  <c r="Q304" i="2"/>
  <c r="P297" i="2"/>
  <c r="Q297" i="2" s="1"/>
  <c r="P296" i="2"/>
  <c r="Q296" i="2" s="1"/>
  <c r="P295" i="2"/>
  <c r="Q295" i="2" s="1"/>
  <c r="P294" i="2"/>
  <c r="Q294" i="2" s="1"/>
  <c r="Q293" i="2"/>
  <c r="P291" i="2"/>
  <c r="Q291" i="2" s="1"/>
  <c r="P290" i="2"/>
  <c r="Q290" i="2" s="1"/>
  <c r="Q286" i="2"/>
  <c r="P284" i="2"/>
  <c r="Q284" i="2" s="1"/>
  <c r="P283" i="2"/>
  <c r="Q283" i="2" s="1"/>
  <c r="Q279" i="2"/>
  <c r="P277" i="2"/>
  <c r="Q277" i="2" s="1"/>
  <c r="P273" i="2"/>
  <c r="O273" i="2"/>
  <c r="Q272" i="2"/>
  <c r="Q270" i="2"/>
  <c r="Q268" i="2"/>
  <c r="Q266" i="2"/>
  <c r="P264" i="2"/>
  <c r="Q264" i="2" s="1"/>
  <c r="Q262" i="2"/>
  <c r="P260" i="2"/>
  <c r="Q260" i="2" s="1"/>
  <c r="Q259" i="2"/>
  <c r="Q254" i="2"/>
  <c r="Q247" i="2"/>
  <c r="Q245" i="2"/>
  <c r="Q243" i="2"/>
  <c r="Q241" i="2"/>
  <c r="Q239" i="2"/>
  <c r="P237" i="2"/>
  <c r="Q237" i="2" s="1"/>
  <c r="Q235" i="2"/>
  <c r="P233" i="2"/>
  <c r="Q233" i="2" s="1"/>
  <c r="P231" i="2"/>
  <c r="Q231" i="2" s="1"/>
  <c r="Q229" i="2"/>
  <c r="Q227" i="2"/>
  <c r="P225" i="2"/>
  <c r="Q225" i="2" s="1"/>
  <c r="P224" i="2"/>
  <c r="Q224" i="2" s="1"/>
  <c r="Q223" i="2"/>
  <c r="P221" i="2"/>
  <c r="Q221" i="2" s="1"/>
  <c r="P220" i="2"/>
  <c r="Q220" i="2" s="1"/>
  <c r="Q219" i="2"/>
  <c r="O213" i="2"/>
  <c r="Q213" i="2" s="1"/>
  <c r="P212" i="2"/>
  <c r="Q212" i="2" s="1"/>
  <c r="P211" i="2"/>
  <c r="Q211" i="2" s="1"/>
  <c r="P210" i="2"/>
  <c r="Q210" i="2" s="1"/>
  <c r="Q209" i="2"/>
  <c r="P207" i="2"/>
  <c r="Q207" i="2" s="1"/>
  <c r="P206" i="2"/>
  <c r="Q206" i="2" s="1"/>
  <c r="P205" i="2"/>
  <c r="Q205" i="2" s="1"/>
  <c r="Q204" i="2"/>
  <c r="Q202" i="2"/>
  <c r="Q200" i="2"/>
  <c r="Q198" i="2"/>
  <c r="Q196" i="2"/>
  <c r="Q189" i="2"/>
  <c r="Q187" i="2"/>
  <c r="Q185" i="2"/>
  <c r="Q183" i="2"/>
  <c r="Q181" i="2"/>
  <c r="P179" i="2"/>
  <c r="N179" i="2"/>
  <c r="O179" i="2" s="1"/>
  <c r="P178" i="2"/>
  <c r="N178" i="2"/>
  <c r="O178" i="2" s="1"/>
  <c r="Q177" i="2"/>
  <c r="P175" i="2"/>
  <c r="N175" i="2"/>
  <c r="O175" i="2" s="1"/>
  <c r="P174" i="2"/>
  <c r="N174" i="2"/>
  <c r="O174" i="2" s="1"/>
  <c r="Q173" i="2"/>
  <c r="Q169" i="2"/>
  <c r="P167" i="2"/>
  <c r="Q167" i="2" s="1"/>
  <c r="Q164" i="2"/>
  <c r="Q162" i="2"/>
  <c r="Q161" i="2"/>
  <c r="Q160" i="2"/>
  <c r="Q159" i="2"/>
  <c r="P156" i="2"/>
  <c r="Q156" i="2" s="1"/>
  <c r="P153" i="2"/>
  <c r="Q152" i="2"/>
  <c r="P150" i="2"/>
  <c r="Q150" i="2" s="1"/>
  <c r="Q145" i="2"/>
  <c r="Q143" i="2"/>
  <c r="Q136" i="2"/>
  <c r="Q134" i="2"/>
  <c r="Q132" i="2"/>
  <c r="Q130" i="2"/>
  <c r="Q128" i="2"/>
  <c r="Q126" i="2"/>
  <c r="Q123" i="2"/>
  <c r="Q121" i="2"/>
  <c r="Q120" i="2"/>
  <c r="Q119" i="2"/>
  <c r="Q118" i="2"/>
  <c r="P109" i="2"/>
  <c r="Q109" i="2" s="1"/>
  <c r="P106" i="2"/>
  <c r="Q106" i="2" s="1"/>
  <c r="P102" i="2"/>
  <c r="Q102" i="2" s="1"/>
  <c r="Q99" i="2"/>
  <c r="P98" i="2"/>
  <c r="Q98" i="2" s="1"/>
  <c r="P97" i="2"/>
  <c r="Q97" i="2" s="1"/>
  <c r="P95" i="2"/>
  <c r="Q95" i="2" s="1"/>
  <c r="P93" i="2"/>
  <c r="Q93" i="2" s="1"/>
  <c r="P91" i="2"/>
  <c r="Q91" i="2" s="1"/>
  <c r="P89" i="2"/>
  <c r="Q89" i="2" s="1"/>
  <c r="P87" i="2"/>
  <c r="Q87" i="2" s="1"/>
  <c r="P85" i="2"/>
  <c r="Q85" i="2" s="1"/>
  <c r="P83" i="2"/>
  <c r="Q83" i="2" s="1"/>
  <c r="K77" i="2"/>
  <c r="N66" i="2" s="1"/>
  <c r="O66" i="2" s="1"/>
  <c r="Q66" i="2" s="1"/>
  <c r="P75" i="2"/>
  <c r="Q75" i="2" s="1"/>
  <c r="N74" i="2"/>
  <c r="O74" i="2" s="1"/>
  <c r="Q74" i="2" s="1"/>
  <c r="N73" i="2"/>
  <c r="O73" i="2" s="1"/>
  <c r="Q73" i="2" s="1"/>
  <c r="N153" i="2"/>
  <c r="O153" i="2" s="1"/>
  <c r="N68" i="2"/>
  <c r="O68" i="2" s="1"/>
  <c r="Q68" i="2" s="1"/>
  <c r="N67" i="2"/>
  <c r="O67" i="2" s="1"/>
  <c r="Q67" i="2" s="1"/>
  <c r="Q65" i="2"/>
  <c r="K58" i="2"/>
  <c r="Q56" i="2"/>
  <c r="Q55" i="2"/>
  <c r="Q53" i="2"/>
  <c r="O50" i="2"/>
  <c r="Q50" i="2" s="1"/>
  <c r="Q48" i="2"/>
  <c r="Q46" i="2"/>
  <c r="Q42" i="2"/>
  <c r="Q38" i="2"/>
  <c r="O36" i="2"/>
  <c r="Q36" i="2" s="1"/>
  <c r="Q35" i="2"/>
  <c r="Q153" i="2" l="1"/>
  <c r="Q273" i="2"/>
  <c r="H299" i="2" s="1"/>
  <c r="Q175" i="2"/>
  <c r="Q174" i="2"/>
  <c r="Q179" i="2"/>
  <c r="Q33" i="2"/>
  <c r="K33" i="2"/>
  <c r="L33" i="2"/>
  <c r="H357" i="2"/>
  <c r="G397" i="2" s="1"/>
  <c r="H138" i="2"/>
  <c r="Q178" i="2"/>
  <c r="H374" i="2"/>
  <c r="G398" i="2" s="1"/>
  <c r="H383" i="2"/>
  <c r="K383" i="2" s="1"/>
  <c r="J399" i="2" s="1"/>
  <c r="H249" i="2"/>
  <c r="N72" i="2"/>
  <c r="O72" i="2" s="1"/>
  <c r="Q72" i="2" s="1"/>
  <c r="Q388" i="2" l="1"/>
  <c r="G393" i="2"/>
  <c r="K138" i="2"/>
  <c r="J393" i="2" s="1"/>
  <c r="H191" i="2"/>
  <c r="G394" i="2" s="1"/>
  <c r="G399" i="2"/>
  <c r="K357" i="2"/>
  <c r="J397" i="2" s="1"/>
  <c r="K374" i="2"/>
  <c r="J398" i="2" s="1"/>
  <c r="G395" i="2"/>
  <c r="K249" i="2"/>
  <c r="J395" i="2" s="1"/>
  <c r="K299" i="2"/>
  <c r="J396" i="2" s="1"/>
  <c r="G396" i="2"/>
  <c r="H113" i="2"/>
  <c r="K113" i="2" s="1"/>
  <c r="K191" i="2" l="1"/>
  <c r="J394" i="2" s="1"/>
  <c r="G392" i="2"/>
  <c r="G400" i="2" s="1"/>
  <c r="J400" i="2" s="1"/>
  <c r="J392" i="2"/>
  <c r="K58" i="1"/>
  <c r="K72" i="1"/>
  <c r="K69" i="1"/>
  <c r="K66" i="1"/>
  <c r="K77" i="1"/>
</calcChain>
</file>

<file path=xl/comments1.xml><?xml version="1.0" encoding="utf-8"?>
<comments xmlns="http://schemas.openxmlformats.org/spreadsheetml/2006/main">
  <authors>
    <author>Author</author>
  </authors>
  <commentList>
    <comment ref="M111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14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25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283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290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336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342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348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  <comment ref="M35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Одабери 0 за довољно опреме</t>
        </r>
      </text>
    </comment>
  </commentList>
</comments>
</file>

<file path=xl/sharedStrings.xml><?xml version="1.0" encoding="utf-8"?>
<sst xmlns="http://schemas.openxmlformats.org/spreadsheetml/2006/main" count="842" uniqueCount="378">
  <si>
    <t>Биосигурносна листа за ловишта</t>
  </si>
  <si>
    <t>(прилагођена за дивље свиње и афричку кугу свиња)</t>
  </si>
  <si>
    <t>Подаци о ловишту</t>
  </si>
  <si>
    <t>Да ли стручне послове газдовања ловиштем врши лице са лиценцом за обављање тих послова, у складу са Законом о дивљачи и ловству (у даљем тексту: Закон)?</t>
  </si>
  <si>
    <t>Уколико је ДА, навести колико лица:</t>
  </si>
  <si>
    <t>_________________________________________________________________________</t>
  </si>
  <si>
    <t>Да ли је корисник ловишта донео ловну основу у складу са Законом?</t>
  </si>
  <si>
    <t>Да ли је корисник ловишта донео годишњи план газдовања ловиштем у складу са Законом?</t>
  </si>
  <si>
    <t>Да ли корисник ловишта измирује редовно све своје финансијске обавезе?</t>
  </si>
  <si>
    <t>Тип ловишта:</t>
  </si>
  <si>
    <t>Површина ловишта:</t>
  </si>
  <si>
    <t>Отворени део:</t>
  </si>
  <si>
    <t>Ограђени део:</t>
  </si>
  <si>
    <t>Проценат под шумом од укупне површине ловишта:</t>
  </si>
  <si>
    <t>Проценат водене површине од укупне површине ловишта:</t>
  </si>
  <si>
    <t>Проценат пољопривредних површина од укупне површине ловишта:</t>
  </si>
  <si>
    <t>Да ли корисник ловишта газдује са дивљом свињом у ловишту?</t>
  </si>
  <si>
    <t>Уколико је ДА, навести број дивљих свиња утврђен Годишњим планом газдовања ловиштем на почетку ловне године (матични фонд):</t>
  </si>
  <si>
    <t>Број у отвореном делу:</t>
  </si>
  <si>
    <t>Број у ограђеном делу:</t>
  </si>
  <si>
    <t>Уколико је ДА, навести планирани број дивљих свиња за одстрел по Годишњем плану газдовања ловиштему за текућу ловну годину:</t>
  </si>
  <si>
    <t>Уколико је ДА, навести број одстрељених дивљих свиња у ловишту у текућој ловној години:</t>
  </si>
  <si>
    <t>Број одстрељених у отвореном делу:</t>
  </si>
  <si>
    <t>Број одстрељених у ограђеном делу:</t>
  </si>
  <si>
    <t>Уколико је НЕ, да ли су дивље свиње у току ловне године присутне у ловишту као пролазна, повремена или сезонска дивљач?</t>
  </si>
  <si>
    <t>Ловно продуктивна површина (ЛПП) за дивљу свињу:</t>
  </si>
  <si>
    <t>ЛПП отвореног дела за дивљу свињу:</t>
  </si>
  <si>
    <t>ЛПП ограђеног дела за дивљу свињу:</t>
  </si>
  <si>
    <t>Навести осталу крупну дивљач са којом газдује корисник ловишта у складу са планским документом:</t>
  </si>
  <si>
    <t>Да ли су у ловиште уношене дивље свиње из других ловишта у последњих годину дана?</t>
  </si>
  <si>
    <t>Уколико је ДА, навести да ли постоје пратећа документа?</t>
  </si>
  <si>
    <t>Да ли су из ловишта излучиване дивље свиње у друга ловишта у последњих годину дана?</t>
  </si>
  <si>
    <t>Уколико је ДА, навести где: _________________________________________________</t>
  </si>
  <si>
    <t>Да ли се у ловишту спроводи појединачан лов на дивљу свињу?</t>
  </si>
  <si>
    <t>Да ли се у ловишту спроводи групни (погонски) лов на дивљу свињу?</t>
  </si>
  <si>
    <t>Да ли ловиште поседује објекат за привремено складиштење одстрељене дивљачи?</t>
  </si>
  <si>
    <t>Уколико је ДА, навести регистрациони број објекта:</t>
  </si>
  <si>
    <t>Уколико је ДА, навести да ли је објекат оспособљен и за чување одстрељене дивљачи?</t>
  </si>
  <si>
    <t xml:space="preserve">Уколико је ДА, навести координате: </t>
  </si>
  <si>
    <t>Да ли се у објекту привремено складишти дивљач из суседних ловишта?</t>
  </si>
  <si>
    <t>Уколико је ДА, навести из којих: ____________________________________________</t>
  </si>
  <si>
    <t>Да ли корисник ловишта за привремено складиштење одстрељене дивљачи користи објекат суседних ловишта?</t>
  </si>
  <si>
    <t>Да ли корисник ловишта поседује сопствена технички исправна возила?</t>
  </si>
  <si>
    <t>Статус ловишта у погледу угрожене зоне од афричке куге свиња</t>
  </si>
  <si>
    <t>Ловиште се зависно од степена ризика од појављивања АКС налази у подручју:</t>
  </si>
  <si>
    <t>Умереног ризика.</t>
  </si>
  <si>
    <t>Високог ризика.</t>
  </si>
  <si>
    <t>Угроженом подручју.</t>
  </si>
  <si>
    <t>Зараженом подручју.</t>
  </si>
  <si>
    <t>Да ли је ловиште установљено у пограничном подручју Р. Србије?</t>
  </si>
  <si>
    <t>Да ли је ловиште у контакту са пловним воденим токовима?</t>
  </si>
  <si>
    <t>Да ли на површини ловишта постоји комерцијални угоститељски/туристички објекат?</t>
  </si>
  <si>
    <t xml:space="preserve">Спровођење пасивног и активног надзора на присуство афричке куге свиња </t>
  </si>
  <si>
    <t>Да ли се врши узорковање одстрељених дивљих свиња у ловишту по плану мониторинга на класичну и афричку кугу свиња за припадајућу годину?</t>
  </si>
  <si>
    <t>Уколико је ДА, навести број узоркованих дивљих свиња током текуће ловне године:</t>
  </si>
  <si>
    <t>Уколико је ДА, навести број узоркованих дивљих свиња током претходне ловне године:</t>
  </si>
  <si>
    <t>Да ли је лице које обавља стручне или ловочуварске послове у ловишту обучено да познаје патологију дивљачи и поступање са дивљачи и месом дивљачи после улова у складу са ветеринарским прописима?</t>
  </si>
  <si>
    <t>Ко врши узорковање одстрељених дивљих свиња у ловишту?</t>
  </si>
  <si>
    <t>Обучено лице корисника ловишта из стручне или ловочуварске службе, у складу са прописима из области ветеринарства</t>
  </si>
  <si>
    <t>Ветеринар – надлежна ветеринарска станица/амбуланта</t>
  </si>
  <si>
    <t>Ветеринарски инспектор</t>
  </si>
  <si>
    <t>Епизоотиолог – надлежни ветеринарски институт</t>
  </si>
  <si>
    <t>Да ли се врши санитарни одстрел дивљих свиња?</t>
  </si>
  <si>
    <t>Уколико је ДА, навести број дивљих свиња одстрељених у санитарном лову током текуће ловне године:</t>
  </si>
  <si>
    <t>Уколико је ДА, навести број дивљих свиња одстрељених у санитарном лову током претходне ловне године:</t>
  </si>
  <si>
    <t>Уколико је ДА, да ли се санитарни одстрел пријављује надлежном ветеринарском инспектору?</t>
  </si>
  <si>
    <t>Да ли се врши претрага ловишта у циљу проналажења лешева дивљих свиња?</t>
  </si>
  <si>
    <t>Уколико је ДА, навести број пронађених лешева дивљих свиња током текуће ловне године:</t>
  </si>
  <si>
    <t>Уколико је ДА, навести број пронађених лешева дивљих свиња током претходне ловне године:</t>
  </si>
  <si>
    <t>Уколико је ДА, навести број пријављених лешева дивљих свиња током текуће ловне године:</t>
  </si>
  <si>
    <t>Уколико је ДА, навести број пријављених пронађених лешева дивљих свиња током претходне ловне године:</t>
  </si>
  <si>
    <t>Да ли се врши узорковање пронађених лешева дивљих свиња?</t>
  </si>
  <si>
    <t>Да ли се лешеви узоркују на месту проналаска?</t>
  </si>
  <si>
    <t>Да ли је израђена карта претраге ловишта?</t>
  </si>
  <si>
    <t>Да ли се о претрази ловишта води писана евиденција?</t>
  </si>
  <si>
    <t>Да ли у ловишту постоји опрема за узорковање материјала?</t>
  </si>
  <si>
    <t>Уколико је ДА, да ли се користи?</t>
  </si>
  <si>
    <t>Контрола процедуре лова дивље свиње</t>
  </si>
  <si>
    <t>Да ли се лов пријављује ветеринарској инспекцији/надлежној ветеринарској станици најкасније 48 сати пре почетка лова, у складу са ветеринарским прописима?</t>
  </si>
  <si>
    <t>Да ли се спроводи мера прибављања изјаве од сваког лица које учествује у лову о његовим ловним активностима у претходних 30 дана?</t>
  </si>
  <si>
    <t>Да ли се спроводи мера забране уношења меса и прерађевина од меса без порекла/декларације у ловиште?</t>
  </si>
  <si>
    <t>Да ли се спроводи мера забране приступа ловишту лицима која су посећивала друга ловишта или газдинства са свињама у претходна 72 сата?</t>
  </si>
  <si>
    <t>Да ли се евисцерација одстрељене дивље свиње врши на месту одстрела?</t>
  </si>
  <si>
    <t>Уколико је ДА, да ли се сакупљене изнутрице транспортују до објекта за привремено складиштење?</t>
  </si>
  <si>
    <t>Уколико је ДА, да ли се сакупљене изнутрице пакују и транспортују у непропусној амбалажи без цурења и капања?</t>
  </si>
  <si>
    <t>Уколико је ДА, да ли се сакупљене изнутрице пакују посебно од сваке појединачне јединке?</t>
  </si>
  <si>
    <t>Да ли се евисцерација одстрељене дивље свиње врши на сабирном месту унутар ловне површине?</t>
  </si>
  <si>
    <t>Уколико је ДА, навести број сабирних места:</t>
  </si>
  <si>
    <t>Да ли се евисцерација одстрељене дивљачи врши у склопу објекта за привремено складиштење?</t>
  </si>
  <si>
    <t>Уколико је ДА, да ли се сакупљене изнутрице пакују у непропусној амбалажи без цурења и капања?</t>
  </si>
  <si>
    <t>Да ли се користе маркице за обележавање одстрељене дивљачи?</t>
  </si>
  <si>
    <t>Уколико је ДА, да ли се користе маркице за обележавање сваке одстрељене дивље свиње?</t>
  </si>
  <si>
    <t>Уколико је ДА, да ли се користе маркице за обележавање појединачне амбалаже са изнутрицама?</t>
  </si>
  <si>
    <t>Да ли ветеринарски инспектор/надлежни ветеринар врши службену контролу одстрељене дивљачи?</t>
  </si>
  <si>
    <t>Да ли сваки труп одстрељене дивље свиње приликом стављања у промет прати и потврда о безбедности меса и органа дивљачи за исхрану људи?</t>
  </si>
  <si>
    <t>Да ли се месо дивље свиње одстрељене током редовног одстрела ставља у промет пре добијања негативних лабораторијских резултата дијагностичког испитивања на заразну болест АКС?</t>
  </si>
  <si>
    <t>Да ли се месо дивље свиње одстрељене током санитарног одстрела ставља у промет пре добијања негативних лабораторијских резултата дијагностичког испитивања на заразну болест АКС?</t>
  </si>
  <si>
    <t>Да ли се органи чувају до добијања негативних лабораторијских резултата дијагностичког испитивања на заразну болест АКС?</t>
  </si>
  <si>
    <t>Да ли се трофеји стављају у промет пре добијања негативних лабораторијских резултата дијагностичког испитивања на заразну болест АКС?</t>
  </si>
  <si>
    <t>Да ли постоји евиденција слања материјала на лабораторијска испитивања?</t>
  </si>
  <si>
    <t>Да ли постоји евиденција резултата лабораторијских испитивања?</t>
  </si>
  <si>
    <t>Да ли постоји евиденција купаца меса дивљачи?</t>
  </si>
  <si>
    <t>Да ли је дозвољена употреба ловних паса у лову?</t>
  </si>
  <si>
    <t>Да ли се врши уклањање паса који се без власника или без контроле власника налазе у ловишту, као и ловачких паса у ловишту у случају да њихов нестанак није благовремено пријављен од стране власника ловца?</t>
  </si>
  <si>
    <t xml:space="preserve"> </t>
  </si>
  <si>
    <t>Мере дезинфекције</t>
  </si>
  <si>
    <t>Да ли се место евисцерације ван објекта дезинфикује по обављеној евисцерацији?</t>
  </si>
  <si>
    <t>Да ли се користе само службена возила у ловишту?</t>
  </si>
  <si>
    <t>Да ли се чисте и дезинфикују превозна средства после сваког превоза?</t>
  </si>
  <si>
    <t>Да ли се чисте и дезинфикују опрема и објекат за привремено складиштење?</t>
  </si>
  <si>
    <t>Да ли постоје евиденције о спроведеним мерама чишћења и дезинфекције?</t>
  </si>
  <si>
    <t>Да ли се дезинфицијенс користи по упутству?</t>
  </si>
  <si>
    <t>Да ли постоје дезинфекционе баријере у ловишту?</t>
  </si>
  <si>
    <t>Уколико је ДА, навести колико:</t>
  </si>
  <si>
    <t>Уколико је ДА, да ли се редовно користе?</t>
  </si>
  <si>
    <t>Да ли постоји опрема за дезинфекцију у ловишту?</t>
  </si>
  <si>
    <t>Да ли постоји биосигурносна заштитна опрема?</t>
  </si>
  <si>
    <t>Да ли запослена лица са лиценцом имају заштитну опрему?</t>
  </si>
  <si>
    <t xml:space="preserve">Уколико је ДА, да ли имају: </t>
  </si>
  <si>
    <t>Пар радних одела.</t>
  </si>
  <si>
    <t>Два пара радних ципела.</t>
  </si>
  <si>
    <t>Два пара радних чизама.</t>
  </si>
  <si>
    <t>Уколико је ДА, да ли се користе?</t>
  </si>
  <si>
    <t>Контрола процедуре нешкодљивог уклањања конфиската/лешева дивљих свиња</t>
  </si>
  <si>
    <t>Да ли ловиште поседује контејнер за конфискат/лешеве?</t>
  </si>
  <si>
    <t>Уколико је ДА, навести број:</t>
  </si>
  <si>
    <t>Уколико је ДА, да ли се користи/е?</t>
  </si>
  <si>
    <t>Уколико је ДА, да ли ловиште поседује уговор о услузи уклањања конфиската/лешева са овлашћеним правним субјектом?</t>
  </si>
  <si>
    <t>Уколико је ДА, да ли постоји писана евиденција?</t>
  </si>
  <si>
    <t>Да ли се спроводи пракса закопавања лешева?</t>
  </si>
  <si>
    <t>Да ли унутар ловишта постоји јама гробница?</t>
  </si>
  <si>
    <t>Уколико је ДА, да ли је регистрована?</t>
  </si>
  <si>
    <t>Уколико је ДА, да ли постоји писана евиденција о њеном коришћењу?</t>
  </si>
  <si>
    <t>Да ли се спроводи пракса спаљивања лешева?</t>
  </si>
  <si>
    <t>Уколико је ДА, да ли се врши на месту јаме гробнице</t>
  </si>
  <si>
    <t xml:space="preserve">Уколико је НЕ, навести координате: </t>
  </si>
  <si>
    <t>Да ли лица после манипулације са конфискатом/лешевима дезинфикују руке, одећу, обућу и опрему?</t>
  </si>
  <si>
    <t>Да ли постоје предвиђена места за формирање нових јама гробница у случају појаве инфективне болести афричке куге свиња?</t>
  </si>
  <si>
    <t>Да ли у ловишту постоји радна машина за превоз терета?</t>
  </si>
  <si>
    <t>Да ли у ловишту постоји радна машина за копање земљишта?</t>
  </si>
  <si>
    <t>Да ли у ловишту постоји ручни алат за копање земљишта?</t>
  </si>
  <si>
    <t>Да ли у ловишту постоји непропусна амбалажа за паковање и транспорт трупова без цурења и капања?</t>
  </si>
  <si>
    <t>Контрола забране прихрањивања</t>
  </si>
  <si>
    <t>Да ли корисник ловишта врши прихрану дивљих свиња у ловишту?</t>
  </si>
  <si>
    <t>Да ли се дивље свиње прихрањују хранивима контролисаног порекла?</t>
  </si>
  <si>
    <t>Да ли се у исхрани дивљих свиња користе помије?</t>
  </si>
  <si>
    <t>Да ли дивље свиње имају приступ депонијама?</t>
  </si>
  <si>
    <t>Да ли дивље свиње имају приступ мрциништима?</t>
  </si>
  <si>
    <t>Да ли о спроведеној прихрани дивљих свиња постоји писана евиденција?</t>
  </si>
  <si>
    <t>Претходне контроле</t>
  </si>
  <si>
    <t>Да ли постоје наређене мере ветеринарске или шумарско-ловне инспекције у претходне две године?</t>
  </si>
  <si>
    <t>Уколико је ДА, да ли су спроведене?</t>
  </si>
  <si>
    <t>Уколико је ДА, да ли се чува документација о догађају?</t>
  </si>
  <si>
    <t>Индекс</t>
  </si>
  <si>
    <t>Коефицијент</t>
  </si>
  <si>
    <t>Ризик</t>
  </si>
  <si>
    <t>1.</t>
  </si>
  <si>
    <t>2.</t>
  </si>
  <si>
    <t>2.1.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</si>
  <si>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</si>
  <si>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</si>
  <si>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</si>
  <si>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</si>
  <si>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</si>
  <si>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</si>
  <si>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</si>
  <si>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</si>
  <si>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</si>
  <si>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</si>
  <si>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</si>
  <si>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</si>
  <si>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</si>
  <si>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</si>
  <si>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</si>
  <si>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</si>
  <si>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</si>
  <si>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</si>
  <si>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1.20.</t>
  </si>
  <si>
    <t>1.21.</t>
  </si>
  <si>
    <t>1.22.</t>
  </si>
  <si>
    <t>3.</t>
  </si>
  <si>
    <t>4.</t>
  </si>
  <si>
    <t>5.</t>
  </si>
  <si>
    <t>6.</t>
  </si>
  <si>
    <t>7.</t>
  </si>
  <si>
    <t>8.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</si>
  <si>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</si>
  <si>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</si>
  <si>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</si>
  <si>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</si>
  <si>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</si>
  <si>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</si>
  <si>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</si>
  <si>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</si>
  <si>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</si>
  <si>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</si>
  <si>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</si>
  <si>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</si>
  <si>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</si>
  <si>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</si>
  <si>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</si>
  <si>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</si>
  <si>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</si>
  <si>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</si>
  <si>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</si>
  <si>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</si>
  <si>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</si>
  <si>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</si>
  <si>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</si>
  <si>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</si>
  <si>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</si>
  <si>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</si>
  <si>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</si>
  <si>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</si>
  <si>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</si>
  <si>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</si>
  <si>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</si>
  <si>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</si>
  <si>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</si>
  <si>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</si>
  <si>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</si>
  <si>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</si>
  <si>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</si>
  <si>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</si>
  <si>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</si>
  <si>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5.1.</t>
  </si>
  <si>
    <t>5.2.</t>
  </si>
  <si>
    <t>5.3.</t>
  </si>
  <si>
    <t>5.4.</t>
  </si>
  <si>
    <t>5.5.</t>
  </si>
  <si>
    <t>5.6.</t>
  </si>
  <si>
    <t>5.8.</t>
  </si>
  <si>
    <t>5.9.</t>
  </si>
  <si>
    <t>5.10.</t>
  </si>
  <si>
    <t>5.11.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</si>
  <si>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</si>
  <si>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</si>
  <si>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</si>
  <si>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</si>
  <si>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</si>
  <si>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</si>
  <si>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</si>
  <si>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</si>
  <si>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</si>
  <si>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</si>
  <si>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7.1.</t>
  </si>
  <si>
    <t>7.2.</t>
  </si>
  <si>
    <t>7.3.</t>
  </si>
  <si>
    <t>7.4.</t>
  </si>
  <si>
    <t>7.5.</t>
  </si>
  <si>
    <t>7.6.</t>
  </si>
  <si>
    <t>8.1.</t>
  </si>
  <si>
    <t>Збир 1.</t>
  </si>
  <si>
    <t>ha</t>
  </si>
  <si>
    <t xml:space="preserve">Статус ризика </t>
  </si>
  <si>
    <t>Коефицијенти</t>
  </si>
  <si>
    <t>Збир 2.</t>
  </si>
  <si>
    <t>лимити су ≤0.5, 0.5-1.9, 2≥</t>
  </si>
  <si>
    <t>лимити су ≤0.8, 0.81-0.94, 0.95≥</t>
  </si>
  <si>
    <r>
      <t xml:space="preserve">лимити су </t>
    </r>
    <r>
      <rPr>
        <sz val="11"/>
        <rFont val="Calibri"/>
        <family val="2"/>
        <charset val="238"/>
      </rPr>
      <t>≤</t>
    </r>
    <r>
      <rPr>
        <sz val="11"/>
        <rFont val="Times New Roman"/>
        <family val="1"/>
        <charset val="238"/>
      </rPr>
      <t>35, 36-69, 70≥</t>
    </r>
  </si>
  <si>
    <t>лимити су ≤2, 3-4, 5≥</t>
  </si>
  <si>
    <t>лимити су ≤0.5, 0.5-0.8, 0.8≥</t>
  </si>
  <si>
    <t>Збир 3.</t>
  </si>
  <si>
    <t>лимити су ≤1, 2-3, 4≥</t>
  </si>
  <si>
    <t>Збир 4.</t>
  </si>
  <si>
    <t>Збир 5.</t>
  </si>
  <si>
    <t>Збир 6.</t>
  </si>
  <si>
    <t>Збир 7.</t>
  </si>
  <si>
    <t>Збир 8.</t>
  </si>
  <si>
    <t>1. Лимити за интервале (минималан број за идеално ловиште је 0 поена) су: низак 0 - 3 (20% прихватљивог ризика), средњи 3 - 6 (40% прихватљивог ризика), висок 7 - 10</t>
  </si>
  <si>
    <t>1. Лимити за интервале (минималан број за идеално ловиште је 0 поена) су: низак 0 - 6 (20% прихватљивог ризика), средњи 7 - 12 (40% прихватљивог ризика), висок 13 - 30</t>
  </si>
  <si>
    <t>1. Лимити за интервале (минималан број за идеално ловиште је 0 поена) су: низак 0 - 15 (20% прихватљивог ризика), средњи 16 - 30 (40% прихватљивог ризика), висок 31 - 76</t>
  </si>
  <si>
    <t>1. Лимити за интервале (минималан број за идеално ловиште је 0 поена) су: низак 0 - 14 (20% прихватљивог ризика), средњи 15 - 28 (40% прихватљивог ризика), висок 29 - 70</t>
  </si>
  <si>
    <t>1. Лимити за интервале (минималан број за идеално ловиште је 0 поена) су: низак 0 - 31 (20% прихватљивог ризика), средњи 32 - 64 (40% прихватљивог ризика), висок 65 - 154</t>
  </si>
  <si>
    <t>Укупно</t>
  </si>
  <si>
    <t xml:space="preserve">Датум попуњавања: </t>
  </si>
  <si>
    <t>_____________</t>
  </si>
  <si>
    <t>____________</t>
  </si>
  <si>
    <t>_________________________________________</t>
  </si>
  <si>
    <t>_________________________________________________________________</t>
  </si>
  <si>
    <t xml:space="preserve">Назив ловишта: </t>
  </si>
  <si>
    <t xml:space="preserve">Број ловишта: </t>
  </si>
  <si>
    <t xml:space="preserve">Број ловног подручја:  </t>
  </si>
  <si>
    <t>Округ:</t>
  </si>
  <si>
    <t xml:space="preserve">Општина/е: </t>
  </si>
  <si>
    <t>Насељено/а места:</t>
  </si>
  <si>
    <t>Корисник ловишта:</t>
  </si>
  <si>
    <t>Адреса седишта:</t>
  </si>
  <si>
    <t>Матични број:</t>
  </si>
  <si>
    <t>Одговорно лице корисника ловишта:</t>
  </si>
  <si>
    <t>Контакт телефон:</t>
  </si>
  <si>
    <t>е-маил адреса:</t>
  </si>
  <si>
    <t>_________________________________________________________</t>
  </si>
  <si>
    <t>_________________________________________________</t>
  </si>
  <si>
    <t>_________________________________________________________________________________</t>
  </si>
  <si>
    <t xml:space="preserve">Уколико је ДА, навести колико и која : </t>
  </si>
  <si>
    <t xml:space="preserve">Уколико је ДА, навести где: </t>
  </si>
  <si>
    <t>Уколико је ДА, навести одакле:</t>
  </si>
  <si>
    <t>Место:</t>
  </si>
  <si>
    <t xml:space="preserve">Попунио: </t>
  </si>
  <si>
    <r>
      <t>Уколико је ДА, навести која и количину (</t>
    </r>
    <r>
      <rPr>
        <i/>
        <sz val="12"/>
        <rFont val="Times New Roman"/>
        <family val="1"/>
        <charset val="238"/>
      </rPr>
      <t>једнократна одела, заштитне вишекратне рукавице, једнократне рукавице, једнократне назувке за обућу, заштитне наочаре...</t>
    </r>
    <r>
      <rPr>
        <sz val="12"/>
        <rFont val="Times New Roman"/>
        <family val="1"/>
        <charset val="238"/>
      </rPr>
      <t>):</t>
    </r>
  </si>
  <si>
    <t>Уколико је ДА, навести са којом државом:</t>
  </si>
  <si>
    <r>
      <t>Уколико је ДА, навести која и количину (</t>
    </r>
    <r>
      <rPr>
        <i/>
        <sz val="12"/>
        <rFont val="Times New Roman"/>
        <family val="1"/>
        <charset val="238"/>
      </rPr>
      <t>непропусне кесе од 1 до 3 литре, пластична амбалажа, вакутајнери, нож, ручни фрижидер, ...</t>
    </r>
    <r>
      <rPr>
        <sz val="12"/>
        <rFont val="Times New Roman"/>
        <family val="1"/>
        <charset val="238"/>
      </rPr>
      <t>):</t>
    </r>
  </si>
  <si>
    <t>Уколико је ДА, навести који и тренутни лагер:</t>
  </si>
  <si>
    <r>
      <t>Уколико је ДА, навести која и количину (</t>
    </r>
    <r>
      <rPr>
        <i/>
        <sz val="12"/>
        <rFont val="Times New Roman"/>
        <family val="1"/>
        <charset val="238"/>
      </rPr>
      <t>ручне прскалице, машинске прскалице, четке за прање, гумена црева за воду, ручне канте, бурад за припрему средства за дезинфекцију, сунђери за возила и пешаке, најлон, ...</t>
    </r>
    <r>
      <rPr>
        <sz val="12"/>
        <rFont val="Times New Roman"/>
        <family val="1"/>
        <charset val="238"/>
      </rPr>
      <t>):</t>
    </r>
  </si>
  <si>
    <r>
      <t>Уколико је ДА, навести која и број (</t>
    </r>
    <r>
      <rPr>
        <i/>
        <sz val="12"/>
        <rFont val="Times New Roman"/>
        <family val="1"/>
        <charset val="238"/>
      </rPr>
      <t>трактор, прилолица, тракторска корпа, ...</t>
    </r>
    <r>
      <rPr>
        <sz val="12"/>
        <rFont val="Times New Roman"/>
        <family val="1"/>
        <charset val="238"/>
      </rPr>
      <t>):</t>
    </r>
  </si>
  <si>
    <r>
      <t>Уколико је ДА, навести која и број (</t>
    </r>
    <r>
      <rPr>
        <i/>
        <sz val="12"/>
        <rFont val="Times New Roman"/>
        <family val="1"/>
        <charset val="238"/>
      </rPr>
      <t>багер, трактор са кашиком, ...</t>
    </r>
    <r>
      <rPr>
        <sz val="12"/>
        <rFont val="Times New Roman"/>
        <family val="1"/>
        <charset val="238"/>
      </rPr>
      <t>):</t>
    </r>
  </si>
  <si>
    <r>
      <t>Уколико је ДА, навести који и број (</t>
    </r>
    <r>
      <rPr>
        <i/>
        <sz val="12"/>
        <rFont val="Times New Roman"/>
        <family val="1"/>
        <charset val="238"/>
      </rPr>
      <t>ашов, лопата, крамп, ручка колица, ...</t>
    </r>
    <r>
      <rPr>
        <sz val="12"/>
        <rFont val="Times New Roman"/>
        <family val="1"/>
        <charset val="238"/>
      </rPr>
      <t xml:space="preserve">): </t>
    </r>
  </si>
  <si>
    <r>
      <t>Уколико је ДА, навести која и количину (</t>
    </r>
    <r>
      <rPr>
        <i/>
        <sz val="12"/>
        <rFont val="Times New Roman"/>
        <family val="1"/>
        <charset val="238"/>
      </rPr>
      <t>непропусни џакови, пластичне каде за транспорт, канап/манила за везање, ...</t>
    </r>
    <r>
      <rPr>
        <sz val="12"/>
        <rFont val="Times New Roman"/>
        <family val="1"/>
        <charset val="238"/>
      </rPr>
      <t xml:space="preserve">): </t>
    </r>
  </si>
  <si>
    <t>Претежно равничарско-брдско</t>
  </si>
  <si>
    <t>Претежно брдскопланинско</t>
  </si>
  <si>
    <t>Да ли ловочуварске послове у ловишту врши прописани број лица са лиценцом за обављање тих послова, у складу са Законом?</t>
  </si>
  <si>
    <t>Да ли корисник ловишта газдује једним ловиштем?</t>
  </si>
  <si>
    <t xml:space="preserve">Уколико је НЕ, навести са којим још ловиштима газдује: </t>
  </si>
  <si>
    <t>За који период је донета ловна основа?</t>
  </si>
  <si>
    <t>од:</t>
  </si>
  <si>
    <t>до:</t>
  </si>
  <si>
    <t>Да ли је број чланова (старосна, полна и радноспособна структура) довољан за равномерну претрагу свих ловнопродуктивних површина за дивље свиње у ловишту, по  плану претраге који доноси корисник ловишта?</t>
  </si>
  <si>
    <t>1.19.</t>
  </si>
  <si>
    <t>Уколико је ДА, навести да ли се у објекту врши одвојено складиштење по врстама дивљачи?</t>
  </si>
  <si>
    <t>Уколико је ДА, навести да ли се објекат налази унутар ловишта?</t>
  </si>
  <si>
    <t>Да ли се ловиште граничи са аутопутем/регионалним путем или аутопут/регионални пут пролази кроз ловиште?</t>
  </si>
  <si>
    <t>Да ли су у ловишту присутне домаће свиње на отвореном простору?</t>
  </si>
  <si>
    <t>Да ли се врши узорковање одстрељених дивљих свиња у ловишту?</t>
  </si>
  <si>
    <t>Да ли се пријављују надлежној ветеринарској служби/инспекцији пронађени лешеви дивље свиње?</t>
  </si>
  <si>
    <t>Да ли се при сваком узорковању попуњава прописан образац за узорковање и слање материјала?</t>
  </si>
  <si>
    <t>Да ли се користе одговарајућа дезинфекциона средства са важећим роком трајања?</t>
  </si>
  <si>
    <t>Уколико је ДА, навести где се налазе:</t>
  </si>
  <si>
    <t>2.2.</t>
  </si>
  <si>
    <t>1. Статус је прилагођен ризику из тачке 2.1. (уколико се ловиште налази у подручју високог ризика или угроженом или зараженом подручју проглашава се виоким ризиком)                                                            2. Лимити за интервале (минималан број за идеално ловиште је 2 поена) су: низак 0 - 10 (20% прихватљивог ризика), средњи 11 - 20 (40% прихватљивог ризика), висок 21 -48</t>
  </si>
  <si>
    <t>Да ли се ловиште граничи са површином ужег подручја града (без приградских насеља) која има статус површине ван ловишта, у складу са Законом?</t>
  </si>
  <si>
    <t>______________________________________________________________________</t>
  </si>
  <si>
    <t>Уколико је ДА, да ли постоји евиденција о коришћењу дезинфицијенса?</t>
  </si>
  <si>
    <t>5.7.</t>
  </si>
  <si>
    <t>Y:</t>
  </si>
  <si>
    <t>X:</t>
  </si>
  <si>
    <t>___________</t>
  </si>
  <si>
    <t>Да ли се на површини ловишта налази газдинставо (једно или више) са свињама?</t>
  </si>
  <si>
    <t>Уколико је ДА, навести број узоркованих лешева дивљих свиња током текуће ловне године:</t>
  </si>
  <si>
    <t>Уколико је ДА, навести број узоркованих пронађених лешева дивљих свиња током претходне ловне године:</t>
  </si>
  <si>
    <t>Да ли је корисник ловишта које се налази у подручју високог ризика према Републици Румунији или Бугарској спровео, у току ловне 2018/2019. године, смањење бројног стања у складу са донетом инструкцијом?</t>
  </si>
  <si>
    <t>лимити су ≤0.8, 0.8-0.9, 0.9≥</t>
  </si>
  <si>
    <t>1. Лимити за интервале (минималан број за идеално ловиште је 2 поена) су: низак 0 - 16 (20% прихватљивог ризика), средњи 17 - 32 (40% прихватљивог ризика), висок 33 - 82</t>
  </si>
  <si>
    <t>лимити су ≤2, 3, 4≥</t>
  </si>
  <si>
    <t>___________________________</t>
  </si>
  <si>
    <t>_____________________</t>
  </si>
  <si>
    <t>_______________________________________</t>
  </si>
  <si>
    <t>_______________________________</t>
  </si>
  <si>
    <t>________________________________</t>
  </si>
  <si>
    <t>________________________________________</t>
  </si>
  <si>
    <t>Уколико је ДА, навести планирани број дивљих свиња за одстрел по Годишњем плану газдовања ловиштем за текућу ловну годину:</t>
  </si>
  <si>
    <t>Навести број чланова удружења који су власници (запослени) домаћинстава у којима се гаје домаће свиње:</t>
  </si>
  <si>
    <t>Уколико је корисник ловишта ловачко удружење навести укупан број чланова удружења:</t>
  </si>
  <si>
    <r>
      <t>Уколико је корисник ловишта ловачко удружење навести укупан број чланова удружења</t>
    </r>
    <r>
      <rPr>
        <sz val="12"/>
        <rFont val="Times New Roman"/>
        <family val="1"/>
        <charset val="238"/>
      </rPr>
      <t>:</t>
    </r>
  </si>
  <si>
    <t>Навести број чланова удружења који су власници домаћинстава/фарми  или запослени у домаћинствима/фармама у којима се гаје домаће свиње:</t>
  </si>
  <si>
    <t>лимити су ≤5, 6-9, 10≥</t>
  </si>
  <si>
    <t>1. Уколико нема свиње статус је одмах низак.                    
2. Лимити за интервале (минималан број за идеално ловиште је 3 поена) су: низак 0 - 25 (20% прихватљивог ризика), средњи 26 - 49 (40% прихватљивог ризика), висок 50 -123</t>
  </si>
  <si>
    <t>31.12.2019</t>
  </si>
  <si>
    <t xml:space="preserve">У поља означена сивом бојом са линијом, уносом текста у слободној форми </t>
  </si>
  <si>
    <t xml:space="preserve">У поља означена сивом бојом са назначеном нулом, уносом броја - нумеричка ознака </t>
  </si>
  <si>
    <t>У поља означена сивом бојом са линијом, уносом датума коришћењем форме 31.12.2019</t>
  </si>
  <si>
    <t>У поља за унос понуђених одговора ДА / НЕ, одабрати опцију ДА или НЕ, десним кликом миша</t>
  </si>
  <si>
    <t>Унос података на основу постављеног питања се спроводи:</t>
  </si>
  <si>
    <t>Без уноса у поље табеле</t>
  </si>
  <si>
    <t>Пример за попуњено поље</t>
  </si>
  <si>
    <t>Прерадовићева бр.6</t>
  </si>
  <si>
    <t>У поља за унос координата користити координатни систем: Geographic WGS 84</t>
  </si>
  <si>
    <t>Упутство за унос података у електронски образац "Биосигурносна листа за ловишта"</t>
  </si>
  <si>
    <t>Упутство за унос података у електронски образац "Биосигурносна листа за ловишта" - Образац листе (ризик)</t>
  </si>
  <si>
    <r>
      <t xml:space="preserve">У поље </t>
    </r>
    <r>
      <rPr>
        <b/>
        <sz val="11"/>
        <color rgb="FFFF0000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са назначеном нулом, унети из падајућег менија степене ризика 0, 1 или 2 зависно од субјективне интерпретације одговора назначеног у пољу </t>
    </r>
    <r>
      <rPr>
        <sz val="11"/>
        <color rgb="FFFF0000"/>
        <rFont val="Times New Roman"/>
        <family val="1"/>
        <charset val="238"/>
      </rPr>
      <t>2.</t>
    </r>
  </si>
  <si>
    <r>
      <t xml:space="preserve">У пољу </t>
    </r>
    <r>
      <rPr>
        <sz val="11"/>
        <color rgb="FFFF0000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зависно од унетих одговора калкулише се степен ризика за свако појединачно поглавље.</t>
    </r>
  </si>
  <si>
    <r>
      <t xml:space="preserve">У пољу </t>
    </r>
    <r>
      <rPr>
        <sz val="11"/>
        <color rgb="FFFF0000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зависно од унетих одговора калкулише се укупан степен ризика.</t>
    </r>
  </si>
  <si>
    <t>Образац "Биосигурносна листа за ловишта" служи за прикупљање података о ловиштима везаних за спровођење мера за спречавање појаве афричке куге свиња.</t>
  </si>
  <si>
    <t>Лимити за интервале ризика су: низак 0 - 20% , средњи 21 - 40%, и висок 41 - 100% укупног збира коефицијената ризика</t>
  </si>
  <si>
    <r>
      <rPr>
        <b/>
        <u/>
        <sz val="10.5"/>
        <rFont val="Times New Roman"/>
        <family val="1"/>
      </rPr>
      <t>Начин попуњавања упитника:</t>
    </r>
    <r>
      <rPr>
        <sz val="10.5"/>
        <rFont val="Times New Roman"/>
        <family val="1"/>
      </rPr>
      <t xml:space="preserve"> 
Потврдни одговори уносе се кликом на ћелију </t>
    </r>
    <r>
      <rPr>
        <b/>
        <sz val="10.5"/>
        <rFont val="Times New Roman"/>
        <family val="1"/>
      </rPr>
      <t>ДА</t>
    </r>
    <r>
      <rPr>
        <sz val="10.5"/>
        <rFont val="Times New Roman"/>
        <family val="1"/>
      </rPr>
      <t>, док се негативни одговори унос</t>
    </r>
    <r>
      <rPr>
        <b/>
        <sz val="10.5"/>
        <rFont val="Times New Roman"/>
        <family val="1"/>
      </rPr>
      <t>е</t>
    </r>
    <r>
      <rPr>
        <sz val="10.5"/>
        <rFont val="Times New Roman"/>
        <family val="1"/>
      </rPr>
      <t xml:space="preserve"> кликом на ћелију </t>
    </r>
    <r>
      <rPr>
        <b/>
        <sz val="10.5"/>
        <rFont val="Times New Roman"/>
        <family val="1"/>
      </rPr>
      <t>НЕ</t>
    </r>
    <r>
      <rPr>
        <sz val="10.5"/>
        <rFont val="Times New Roman"/>
        <family val="1"/>
      </rPr>
      <t>. 
Одговори који се дају у писаној форми или одређеној бројчаној вредности уписују се у ћелије означене сивом бојом.</t>
    </r>
  </si>
  <si>
    <t>По завршеном попуњавању обрасца,  обавезно снимити унос</t>
  </si>
  <si>
    <t xml:space="preserve">Подаци о анализи ризика су намењени епидемиолозима као један од параметара/алата у доношењу одлука  </t>
  </si>
  <si>
    <t xml:space="preserve">У поља означена сивом бојом са назначеном нулом и знаком %, уносом броја - нумеричка ознака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</si>
</sst>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dd\.mm\.yyyy;@"/>
    <numFmt numFmtId="166" formatCode="0.000000"/>
    <numFmt numFmtId="167" formatCode="0.00000"/>
  </numFmts>
  <fonts count="2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3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Calibri"/>
      <family val="2"/>
      <charset val="238"/>
    </font>
    <font>
      <b/>
      <i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sz val="11"/>
      <name val="Times New Roman"/>
      <family val="1"/>
    </font>
    <font>
      <sz val="8"/>
      <color rgb="FF000000"/>
      <name val="Segoe UI"/>
      <family val="2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.5"/>
      <name val="Times New Roman"/>
      <family val="1"/>
    </font>
    <font>
      <b/>
      <u/>
      <sz val="10.5"/>
      <name val="Times New Roman"/>
      <family val="1"/>
    </font>
    <font>
      <b/>
      <sz val="10.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 wrapText="1"/>
    </xf>
    <xf numFmtId="0" fontId="10" fillId="7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Protection="1"/>
    <xf numFmtId="3" fontId="10" fillId="2" borderId="0" xfId="0" applyNumberFormat="1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16" fontId="1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5" fillId="4" borderId="0" xfId="0" applyFont="1" applyFill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 wrapText="1"/>
    </xf>
    <xf numFmtId="0" fontId="1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" fillId="5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vertical="center" wrapText="1"/>
    </xf>
    <xf numFmtId="0" fontId="4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3" fontId="10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</xf>
    <xf numFmtId="1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</xf>
    <xf numFmtId="166" fontId="10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166" fontId="10" fillId="2" borderId="0" xfId="0" applyNumberFormat="1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67" fontId="10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Protection="1"/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164" fontId="10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1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26" fillId="6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9" fillId="0" borderId="0" xfId="0" applyFont="1" applyAlignment="1" applyProtection="1">
      <alignment vertical="center" wrapText="1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166" fontId="10" fillId="2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165" fontId="12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3" fillId="8" borderId="0" xfId="0" applyFont="1" applyFill="1" applyAlignment="1" applyProtection="1">
      <alignment vertical="center" wrapText="1"/>
    </xf>
    <xf numFmtId="0" fontId="3" fillId="8" borderId="0" xfId="0" applyFont="1" applyFill="1" applyAlignment="1" applyProtection="1">
      <alignment horizontal="center" vertical="center"/>
    </xf>
    <xf numFmtId="166" fontId="10" fillId="2" borderId="0" xfId="0" applyNumberFormat="1" applyFont="1" applyFill="1" applyAlignment="1" applyProtection="1">
      <alignment horizontal="center" vertical="center" wrapText="1"/>
    </xf>
    <xf numFmtId="0" fontId="3" fillId="8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165" fontId="3" fillId="3" borderId="0" xfId="0" applyNumberFormat="1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 wrapText="1"/>
    </xf>
    <xf numFmtId="0" fontId="10" fillId="7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textRotation="90"/>
    </xf>
    <xf numFmtId="1" fontId="10" fillId="2" borderId="0" xfId="0" applyNumberFormat="1" applyFont="1" applyFill="1" applyAlignment="1" applyProtection="1">
      <alignment horizontal="center" vertical="center" wrapText="1"/>
    </xf>
    <xf numFmtId="10" fontId="10" fillId="2" borderId="0" xfId="0" applyNumberFormat="1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</xf>
    <xf numFmtId="0" fontId="20" fillId="5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 vertical="center"/>
    </xf>
    <xf numFmtId="164" fontId="12" fillId="2" borderId="0" xfId="0" applyNumberFormat="1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8" borderId="0" xfId="0" applyFont="1" applyFill="1" applyAlignment="1" applyProtection="1">
      <alignment horizontal="left" vertical="center" wrapText="1"/>
    </xf>
    <xf numFmtId="0" fontId="3" fillId="8" borderId="0" xfId="0" applyFont="1" applyFill="1" applyAlignment="1" applyProtection="1">
      <alignment horizontal="left" vertical="center"/>
    </xf>
    <xf numFmtId="10" fontId="3" fillId="3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N$33" lockText="1" noThreeD="1"/>
</file>

<file path=xl/ctrlProps/ctrlProp10.xml><?xml version="1.0" encoding="utf-8"?>
<formControlPr xmlns="http://schemas.microsoft.com/office/spreadsheetml/2009/9/main" objectType="Radio" firstButton="1" fmlaLink="$N$202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firstButton="1" fmlaLink="$N$319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N$210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$N$211" lockText="1" noThreeD="1"/>
</file>

<file path=xl/ctrlProps/ctrlProp120.xml><?xml version="1.0" encoding="utf-8"?>
<formControlPr xmlns="http://schemas.microsoft.com/office/spreadsheetml/2009/9/main" objectType="Radio" firstButton="1" fmlaLink="$N$196" lockText="1" noThreeD="1"/>
</file>

<file path=xl/ctrlProps/ctrlProp121.xml><?xml version="1.0" encoding="utf-8"?>
<formControlPr xmlns="http://schemas.microsoft.com/office/spreadsheetml/2009/9/main" objectType="Radio" firstButton="1" fmlaLink="$N$189" lockText="1" noThreeD="1"/>
</file>

<file path=xl/ctrlProps/ctrlProp122.xml><?xml version="1.0" encoding="utf-8"?>
<formControlPr xmlns="http://schemas.microsoft.com/office/spreadsheetml/2009/9/main" objectType="Radio" firstButton="1" fmlaLink="$N$156" lockText="1" noThreeD="1"/>
</file>

<file path=xl/ctrlProps/ctrlProp123.xml><?xml version="1.0" encoding="utf-8"?>
<formControlPr xmlns="http://schemas.microsoft.com/office/spreadsheetml/2009/9/main" objectType="Radio" firstButton="1" fmlaLink="$N$307" lockText="1" noThreeD="1"/>
</file>

<file path=xl/ctrlProps/ctrlProp124.xml><?xml version="1.0" encoding="utf-8"?>
<formControlPr xmlns="http://schemas.microsoft.com/office/spreadsheetml/2009/9/main" objectType="Radio" firstButton="1" fmlaLink="$N$324" lockText="1" noThreeD="1"/>
</file>

<file path=xl/ctrlProps/ctrlProp125.xml><?xml version="1.0" encoding="utf-8"?>
<formControlPr xmlns="http://schemas.microsoft.com/office/spreadsheetml/2009/9/main" objectType="Radio" firstButton="1" fmlaLink="$N$35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firstButton="1" fmlaLink="$N$247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N$212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N$75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firstButton="1" fmlaLink="$N$294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N$83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$N$87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N$106" lockText="1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$N$128" lockText="1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firstButton="1" fmlaLink="$N$56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firstButton="1" fmlaLink="$N$65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firstButton="1" fmlaLink="$N$91" lockText="1" noThreeD="1"/>
</file>

<file path=xl/ctrlProps/ctrlProp257.xml><?xml version="1.0" encoding="utf-8"?>
<formControlPr xmlns="http://schemas.microsoft.com/office/spreadsheetml/2009/9/main" objectType="Radio" firstButton="1" fmlaLink="$N$93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N$209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firstButton="1" fmlaLink="$N$102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firstButton="1" fmlaLink="$N$123" lockText="1" noThreeD="1"/>
</file>

<file path=xl/ctrlProps/ctrlProp265.xml><?xml version="1.0" encoding="utf-8"?>
<formControlPr xmlns="http://schemas.microsoft.com/office/spreadsheetml/2009/9/main" objectType="Radio" firstButton="1" fmlaLink="$N$130" lockText="1" noThreeD="1"/>
</file>

<file path=xl/ctrlProps/ctrlProp266.xml><?xml version="1.0" encoding="utf-8"?>
<formControlPr xmlns="http://schemas.microsoft.com/office/spreadsheetml/2009/9/main" objectType="Radio" firstButton="1" fmlaLink="$N$134" lockText="1" noThreeD="1"/>
</file>

<file path=xl/ctrlProps/ctrlProp267.xml><?xml version="1.0" encoding="utf-8"?>
<formControlPr xmlns="http://schemas.microsoft.com/office/spreadsheetml/2009/9/main" objectType="Radio" firstButton="1" fmlaLink="$N$136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firstButton="1" fmlaLink="$N$204" lockText="1" noThreeD="1"/>
</file>

<file path=xl/ctrlProps/ctrlProp279.xml><?xml version="1.0" encoding="utf-8"?>
<formControlPr xmlns="http://schemas.microsoft.com/office/spreadsheetml/2009/9/main" objectType="Radio" firstButton="1" fmlaLink="$N$245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firstButton="1" fmlaLink="$N$237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firstButton="1" fmlaLink="$N$231" lockText="1" noThreeD="1"/>
</file>

<file path=xl/ctrlProps/ctrlProp294.xml><?xml version="1.0" encoding="utf-8"?>
<formControlPr xmlns="http://schemas.microsoft.com/office/spreadsheetml/2009/9/main" objectType="Radio" firstButton="1" fmlaLink="$N$233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N$35" lockText="1" noThreeD="1"/>
</file>

<file path=xl/ctrlProps/ctrlProp30.xml><?xml version="1.0" encoding="utf-8"?>
<formControlPr xmlns="http://schemas.microsoft.com/office/spreadsheetml/2009/9/main" objectType="Radio" firstButton="1" fmlaLink="$N$221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fmlaLink="$N$220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firstButton="1" fmlaLink="$N$38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fmlaLink="$N$219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firstButton="1" fmlaLink="$N$119" lockText="1" noThreeD="1"/>
</file>

<file path=xl/ctrlProps/ctrlProp322.xml><?xml version="1.0" encoding="utf-8"?>
<formControlPr xmlns="http://schemas.microsoft.com/office/spreadsheetml/2009/9/main" objectType="Radio" firstButton="1" fmlaLink="$N$118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$N$227" lockText="1" noThreeD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Radio" firstButton="1" fmlaLink="$N$159" lockText="1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Radio" firstButton="1" fmlaLink="$N$145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firstButton="1" fmlaLink="$N$152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firstButton="1" fmlaLink="$N$160" lockText="1" noThreeD="1"/>
</file>

<file path=xl/ctrlProps/ctrlProp34.xml><?xml version="1.0" encoding="utf-8"?>
<formControlPr xmlns="http://schemas.microsoft.com/office/spreadsheetml/2009/9/main" objectType="Radio" firstButton="1" fmlaLink="$N$225" lockText="1" noThreeD="1"/>
</file>

<file path=xl/ctrlProps/ctrlProp340.xml><?xml version="1.0" encoding="utf-8"?>
<formControlPr xmlns="http://schemas.microsoft.com/office/spreadsheetml/2009/9/main" objectType="Radio" firstButton="1" fmlaLink="$N$161" lockText="1" noThreeD="1"/>
</file>

<file path=xl/ctrlProps/ctrlProp341.xml><?xml version="1.0" encoding="utf-8"?>
<formControlPr xmlns="http://schemas.microsoft.com/office/spreadsheetml/2009/9/main" objectType="Radio" firstButton="1" fmlaLink="$N$162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firstButton="1" fmlaLink="$N$205" lockText="1" noThreeD="1"/>
</file>

<file path=xl/ctrlProps/ctrlProp349.xml><?xml version="1.0" encoding="utf-8"?>
<formControlPr xmlns="http://schemas.microsoft.com/office/spreadsheetml/2009/9/main" objectType="Radio" firstButton="1" fmlaLink="$N$206" lockText="1" noThreeD="1"/>
</file>

<file path=xl/ctrlProps/ctrlProp35.xml><?xml version="1.0" encoding="utf-8"?>
<formControlPr xmlns="http://schemas.microsoft.com/office/spreadsheetml/2009/9/main" objectType="Radio" firstButton="1" fmlaLink="$N$224" lockText="1" noThreeD="1"/>
</file>

<file path=xl/ctrlProps/ctrlProp350.xml><?xml version="1.0" encoding="utf-8"?>
<formControlPr xmlns="http://schemas.microsoft.com/office/spreadsheetml/2009/9/main" objectType="Radio" firstButton="1" fmlaLink="$N$207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fmlaLink="$N$229" lockText="1" noThreeD="1"/>
</file>

<file path=xl/ctrlProps/ctrlProp360.xml><?xml version="1.0" encoding="utf-8"?>
<formControlPr xmlns="http://schemas.microsoft.com/office/spreadsheetml/2009/9/main" objectType="Radio" firstButton="1" fmlaLink="$N$120" lockText="1" noThreeD="1"/>
</file>

<file path=xl/ctrlProps/ctrlProp361.xml><?xml version="1.0" encoding="utf-8"?>
<formControlPr xmlns="http://schemas.microsoft.com/office/spreadsheetml/2009/9/main" objectType="Radio" firstButton="1" fmlaLink="$N$121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firstButton="1" fmlaLink="$N$150" lockText="1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Radio" firstButton="1" fmlaLink="$N$53" lockText="1" noThreeD="1"/>
</file>

<file path=xl/ctrlProps/ctrlProp37.xml><?xml version="1.0" encoding="utf-8"?>
<formControlPr xmlns="http://schemas.microsoft.com/office/spreadsheetml/2009/9/main" objectType="Radio" firstButton="1" fmlaLink="$N$235" lockText="1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firstButton="1" fmlaLink="$N$98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Radio" firstButton="1" fmlaLink="$N$126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Radio" firstButton="1" fmlaLink="$N$132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$N$42" lockText="1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Radio" firstButton="1" fmlaLink="$N$262" lockText="1" noThreeD="1"/>
</file>

<file path=xl/ctrlProps/ctrlProp385.xml><?xml version="1.0" encoding="utf-8"?>
<formControlPr xmlns="http://schemas.microsoft.com/office/spreadsheetml/2009/9/main" objectType="Radio" firstButton="1" fmlaLink="$N$264" lockText="1" noThreeD="1"/>
</file>

<file path=xl/ctrlProps/ctrlProp386.xml><?xml version="1.0" encoding="utf-8"?>
<formControlPr xmlns="http://schemas.microsoft.com/office/spreadsheetml/2009/9/main" objectType="Radio" firstButton="1" fmlaLink="$N$266" lockText="1" noThreeD="1"/>
</file>

<file path=xl/ctrlProps/ctrlProp387.xml><?xml version="1.0" encoding="utf-8"?>
<formControlPr xmlns="http://schemas.microsoft.com/office/spreadsheetml/2009/9/main" objectType="Radio" firstButton="1" fmlaLink="$N$268" lockText="1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Radio" firstButton="1" fmlaLink="$N$270" lockText="1" noThreeD="1"/>
</file>

<file path=xl/ctrlProps/ctrlProp39.xml><?xml version="1.0" encoding="utf-8"?>
<formControlPr xmlns="http://schemas.microsoft.com/office/spreadsheetml/2009/9/main" objectType="Radio" firstButton="1" fmlaLink="$N$48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firstButton="1" fmlaLink="$N$260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$N$46" lockText="1" noThreeD="1"/>
</file>

<file path=xl/ctrlProps/ctrlProp40.xml><?xml version="1.0" encoding="utf-8"?>
<formControlPr xmlns="http://schemas.microsoft.com/office/spreadsheetml/2009/9/main" objectType="Radio" firstButton="1" fmlaLink="$N$55" lockText="1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Radio" firstButton="1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Radio" checked="Checked" firstButton="1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N$85" lockText="1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N$89" lockText="1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GBox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fmlaLink="$N$95" lockText="1" noThreeD="1"/>
</file>

<file path=xl/ctrlProps/ctrlProp430.xml><?xml version="1.0" encoding="utf-8"?>
<formControlPr xmlns="http://schemas.microsoft.com/office/spreadsheetml/2009/9/main" objectType="GBox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GBox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GBox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$N$99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$N$109" lockText="1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fmlaLink="$N$164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N$169" lockText="1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N$181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N$177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N$143" lockText="1" noThreeD="1"/>
</file>

<file path=xl/ctrlProps/ctrlProp50.xml><?xml version="1.0" encoding="utf-8"?>
<formControlPr xmlns="http://schemas.microsoft.com/office/spreadsheetml/2009/9/main" objectType="Radio" firstButton="1" fmlaLink="$N$183" lockText="1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fmlaLink="$N$185" lockText="1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N$223" lockText="1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GBox" noThreeD="1"/>
</file>

<file path=xl/ctrlProps/ctrlProp528.xml><?xml version="1.0" encoding="utf-8"?>
<formControlPr xmlns="http://schemas.microsoft.com/office/spreadsheetml/2009/9/main" objectType="GBox" noThreeD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$N$243" lockText="1" noThreeD="1"/>
</file>

<file path=xl/ctrlProps/ctrlProp530.xml><?xml version="1.0" encoding="utf-8"?>
<formControlPr xmlns="http://schemas.microsoft.com/office/spreadsheetml/2009/9/main" objectType="GBox" noThreeD="1"/>
</file>

<file path=xl/ctrlProps/ctrlProp531.xml><?xml version="1.0" encoding="utf-8"?>
<formControlPr xmlns="http://schemas.microsoft.com/office/spreadsheetml/2009/9/main" objectType="GBox" noThreeD="1"/>
</file>

<file path=xl/ctrlProps/ctrlProp532.xml><?xml version="1.0" encoding="utf-8"?>
<formControlPr xmlns="http://schemas.microsoft.com/office/spreadsheetml/2009/9/main" objectType="GBox" noThreeD="1"/>
</file>

<file path=xl/ctrlProps/ctrlProp533.xml><?xml version="1.0" encoding="utf-8"?>
<formControlPr xmlns="http://schemas.microsoft.com/office/spreadsheetml/2009/9/main" objectType="GBox" noThreeD="1"/>
</file>

<file path=xl/ctrlProps/ctrlProp534.xml><?xml version="1.0" encoding="utf-8"?>
<formControlPr xmlns="http://schemas.microsoft.com/office/spreadsheetml/2009/9/main" objectType="GBox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GBox" noThreeD="1"/>
</file>

<file path=xl/ctrlProps/ctrlProp538.xml><?xml version="1.0" encoding="utf-8"?>
<formControlPr xmlns="http://schemas.microsoft.com/office/spreadsheetml/2009/9/main" objectType="GBox" noThreeD="1"/>
</file>

<file path=xl/ctrlProps/ctrlProp539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fmlaLink="$N$241" lockText="1" noThreeD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$N$239" lockText="1" noThreeD="1"/>
</file>

<file path=xl/ctrlProps/ctrlProp56.xml><?xml version="1.0" encoding="utf-8"?>
<formControlPr xmlns="http://schemas.microsoft.com/office/spreadsheetml/2009/9/main" objectType="Radio" firstButton="1" fmlaLink="$N$187" lockText="1" noThreeD="1"/>
</file>

<file path=xl/ctrlProps/ctrlProp57.xml><?xml version="1.0" encoding="utf-8"?>
<formControlPr xmlns="http://schemas.microsoft.com/office/spreadsheetml/2009/9/main" objectType="Radio" firstButton="1" fmlaLink="$N$326" lockText="1" noThreeD="1"/>
</file>

<file path=xl/ctrlProps/ctrlProp58.xml><?xml version="1.0" encoding="utf-8"?>
<formControlPr xmlns="http://schemas.microsoft.com/office/spreadsheetml/2009/9/main" objectType="Radio" firstButton="1" fmlaLink="$N$379" lockText="1" noThreeD="1"/>
</file>

<file path=xl/ctrlProps/ctrlProp59.xml><?xml version="1.0" encoding="utf-8"?>
<formControlPr xmlns="http://schemas.microsoft.com/office/spreadsheetml/2009/9/main" objectType="Radio" firstButton="1" fmlaLink="$N$97" lockText="1" noThreeD="1"/>
</file>

<file path=xl/ctrlProps/ctrlProp6.xml><?xml version="1.0" encoding="utf-8"?>
<formControlPr xmlns="http://schemas.microsoft.com/office/spreadsheetml/2009/9/main" objectType="Radio" firstButton="1" fmlaLink="$N$167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firstButton="1" fmlaLink="$N$254" lockText="1" noThreeD="1"/>
</file>

<file path=xl/ctrlProps/ctrlProp63.xml><?xml version="1.0" encoding="utf-8"?>
<formControlPr xmlns="http://schemas.microsoft.com/office/spreadsheetml/2009/9/main" objectType="Radio" firstButton="1" fmlaLink="$N$259" lockText="1" noThreeD="1"/>
</file>

<file path=xl/ctrlProps/ctrlProp64.xml><?xml version="1.0" encoding="utf-8"?>
<formControlPr xmlns="http://schemas.microsoft.com/office/spreadsheetml/2009/9/main" objectType="Radio" firstButton="1" fmlaLink="$N$272" lockText="1" noThreeD="1"/>
</file>

<file path=xl/ctrlProps/ctrlProp65.xml><?xml version="1.0" encoding="utf-8"?>
<formControlPr xmlns="http://schemas.microsoft.com/office/spreadsheetml/2009/9/main" objectType="Radio" firstButton="1" fmlaLink="$N$277" lockText="1" noThreeD="1"/>
</file>

<file path=xl/ctrlProps/ctrlProp66.xml><?xml version="1.0" encoding="utf-8"?>
<formControlPr xmlns="http://schemas.microsoft.com/office/spreadsheetml/2009/9/main" objectType="Radio" firstButton="1" fmlaLink="$N$279" lockText="1" noThreeD="1"/>
</file>

<file path=xl/ctrlProps/ctrlProp67.xml><?xml version="1.0" encoding="utf-8"?>
<formControlPr xmlns="http://schemas.microsoft.com/office/spreadsheetml/2009/9/main" objectType="Radio" firstButton="1" fmlaLink="$N$284" lockText="1" noThreeD="1"/>
</file>

<file path=xl/ctrlProps/ctrlProp68.xml><?xml version="1.0" encoding="utf-8"?>
<formControlPr xmlns="http://schemas.microsoft.com/office/spreadsheetml/2009/9/main" objectType="Radio" firstButton="1" fmlaLink="$N$286" lockText="1" noThreeD="1"/>
</file>

<file path=xl/ctrlProps/ctrlProp69.xml><?xml version="1.0" encoding="utf-8"?>
<formControlPr xmlns="http://schemas.microsoft.com/office/spreadsheetml/2009/9/main" objectType="Radio" firstButton="1" fmlaLink="$N$291" lockText="1" noThreeD="1"/>
</file>

<file path=xl/ctrlProps/ctrlProp7.xml><?xml version="1.0" encoding="utf-8"?>
<formControlPr xmlns="http://schemas.microsoft.com/office/spreadsheetml/2009/9/main" objectType="Radio" firstButton="1" fmlaLink="$N$173" lockText="1" noThreeD="1"/>
</file>

<file path=xl/ctrlProps/ctrlProp70.xml><?xml version="1.0" encoding="utf-8"?>
<formControlPr xmlns="http://schemas.microsoft.com/office/spreadsheetml/2009/9/main" objectType="Radio" firstButton="1" fmlaLink="$N$293" lockText="1" noThreeD="1"/>
</file>

<file path=xl/ctrlProps/ctrlProp71.xml><?xml version="1.0" encoding="utf-8"?>
<formControlPr xmlns="http://schemas.microsoft.com/office/spreadsheetml/2009/9/main" objectType="Radio" firstButton="1" fmlaLink="$N$295" lockText="1" noThreeD="1"/>
</file>

<file path=xl/ctrlProps/ctrlProp72.xml><?xml version="1.0" encoding="utf-8"?>
<formControlPr xmlns="http://schemas.microsoft.com/office/spreadsheetml/2009/9/main" objectType="Radio" firstButton="1" fmlaLink="$N$296" lockText="1" noThreeD="1"/>
</file>

<file path=xl/ctrlProps/ctrlProp73.xml><?xml version="1.0" encoding="utf-8"?>
<formControlPr xmlns="http://schemas.microsoft.com/office/spreadsheetml/2009/9/main" objectType="Radio" firstButton="1" fmlaLink="$N$297" lockText="1" noThreeD="1"/>
</file>

<file path=xl/ctrlProps/ctrlProp74.xml><?xml version="1.0" encoding="utf-8"?>
<formControlPr xmlns="http://schemas.microsoft.com/office/spreadsheetml/2009/9/main" objectType="Radio" firstButton="1" fmlaLink="$N$304" lockText="1" noThreeD="1"/>
</file>

<file path=xl/ctrlProps/ctrlProp75.xml><?xml version="1.0" encoding="utf-8"?>
<formControlPr xmlns="http://schemas.microsoft.com/office/spreadsheetml/2009/9/main" objectType="Radio" firstButton="1" fmlaLink="$N$306" lockText="1" noThreeD="1"/>
</file>

<file path=xl/ctrlProps/ctrlProp76.xml><?xml version="1.0" encoding="utf-8"?>
<formControlPr xmlns="http://schemas.microsoft.com/office/spreadsheetml/2009/9/main" objectType="Radio" firstButton="1" fmlaLink="$N$308" lockText="1" noThreeD="1"/>
</file>

<file path=xl/ctrlProps/ctrlProp77.xml><?xml version="1.0" encoding="utf-8"?>
<formControlPr xmlns="http://schemas.microsoft.com/office/spreadsheetml/2009/9/main" objectType="Radio" firstButton="1" fmlaLink="$N$312" lockText="1" noThreeD="1"/>
</file>

<file path=xl/ctrlProps/ctrlProp78.xml><?xml version="1.0" encoding="utf-8"?>
<formControlPr xmlns="http://schemas.microsoft.com/office/spreadsheetml/2009/9/main" objectType="Radio" firstButton="1" fmlaLink="$N$313" lockText="1" noThreeD="1"/>
</file>

<file path=xl/ctrlProps/ctrlProp79.xml><?xml version="1.0" encoding="utf-8"?>
<formControlPr xmlns="http://schemas.microsoft.com/office/spreadsheetml/2009/9/main" objectType="Radio" firstButton="1" fmlaLink="$N$314" lockText="1" noThreeD="1"/>
</file>

<file path=xl/ctrlProps/ctrlProp8.xml><?xml version="1.0" encoding="utf-8"?>
<formControlPr xmlns="http://schemas.microsoft.com/office/spreadsheetml/2009/9/main" objectType="Radio" firstButton="1" fmlaLink="$N$198" lockText="1" noThreeD="1"/>
</file>

<file path=xl/ctrlProps/ctrlProp80.xml><?xml version="1.0" encoding="utf-8"?>
<formControlPr xmlns="http://schemas.microsoft.com/office/spreadsheetml/2009/9/main" objectType="Radio" firstButton="1" fmlaLink="$N$315" lockText="1" noThreeD="1"/>
</file>

<file path=xl/ctrlProps/ctrlProp81.xml><?xml version="1.0" encoding="utf-8"?>
<formControlPr xmlns="http://schemas.microsoft.com/office/spreadsheetml/2009/9/main" objectType="Radio" firstButton="1" fmlaLink="$N$320" lockText="1" noThreeD="1"/>
</file>

<file path=xl/ctrlProps/ctrlProp82.xml><?xml version="1.0" encoding="utf-8"?>
<formControlPr xmlns="http://schemas.microsoft.com/office/spreadsheetml/2009/9/main" objectType="Radio" firstButton="1" fmlaLink="$N$333" lockText="1" noThreeD="1"/>
</file>

<file path=xl/ctrlProps/ctrlProp83.xml><?xml version="1.0" encoding="utf-8"?>
<formControlPr xmlns="http://schemas.microsoft.com/office/spreadsheetml/2009/9/main" objectType="Radio" firstButton="1" fmlaLink="$N$337" lockText="1" noThreeD="1"/>
</file>

<file path=xl/ctrlProps/ctrlProp84.xml><?xml version="1.0" encoding="utf-8"?>
<formControlPr xmlns="http://schemas.microsoft.com/office/spreadsheetml/2009/9/main" objectType="Radio" firstButton="1" fmlaLink="$N$339" lockText="1" noThreeD="1"/>
</file>

<file path=xl/ctrlProps/ctrlProp85.xml><?xml version="1.0" encoding="utf-8"?>
<formControlPr xmlns="http://schemas.microsoft.com/office/spreadsheetml/2009/9/main" objectType="Radio" firstButton="1" fmlaLink="$N$343" lockText="1" noThreeD="1"/>
</file>

<file path=xl/ctrlProps/ctrlProp86.xml><?xml version="1.0" encoding="utf-8"?>
<formControlPr xmlns="http://schemas.microsoft.com/office/spreadsheetml/2009/9/main" objectType="Radio" firstButton="1" fmlaLink="$N$345" lockText="1" noThreeD="1"/>
</file>

<file path=xl/ctrlProps/ctrlProp87.xml><?xml version="1.0" encoding="utf-8"?>
<formControlPr xmlns="http://schemas.microsoft.com/office/spreadsheetml/2009/9/main" objectType="Radio" firstButton="1" fmlaLink="$N$349" lockText="1" noThreeD="1"/>
</file>

<file path=xl/ctrlProps/ctrlProp88.xml><?xml version="1.0" encoding="utf-8"?>
<formControlPr xmlns="http://schemas.microsoft.com/office/spreadsheetml/2009/9/main" objectType="Radio" firstButton="1" fmlaLink="$N$355" lockText="1" noThreeD="1"/>
</file>

<file path=xl/ctrlProps/ctrlProp89.xml><?xml version="1.0" encoding="utf-8"?>
<formControlPr xmlns="http://schemas.microsoft.com/office/spreadsheetml/2009/9/main" objectType="Radio" firstButton="1" fmlaLink="$N$362" lockText="1" noThreeD="1"/>
</file>

<file path=xl/ctrlProps/ctrlProp9.xml><?xml version="1.0" encoding="utf-8"?>
<formControlPr xmlns="http://schemas.microsoft.com/office/spreadsheetml/2009/9/main" objectType="Radio" firstButton="1" fmlaLink="$N$200" lockText="1" noThreeD="1"/>
</file>

<file path=xl/ctrlProps/ctrlProp90.xml><?xml version="1.0" encoding="utf-8"?>
<formControlPr xmlns="http://schemas.microsoft.com/office/spreadsheetml/2009/9/main" objectType="Radio" firstButton="1" fmlaLink="$N$364" lockText="1" noThreeD="1"/>
</file>

<file path=xl/ctrlProps/ctrlProp91.xml><?xml version="1.0" encoding="utf-8"?>
<formControlPr xmlns="http://schemas.microsoft.com/office/spreadsheetml/2009/9/main" objectType="Radio" firstButton="1" fmlaLink="$N$366" lockText="1" noThreeD="1"/>
</file>

<file path=xl/ctrlProps/ctrlProp92.xml><?xml version="1.0" encoding="utf-8"?>
<formControlPr xmlns="http://schemas.microsoft.com/office/spreadsheetml/2009/9/main" objectType="Radio" firstButton="1" fmlaLink="$N$368" lockText="1" noThreeD="1"/>
</file>

<file path=xl/ctrlProps/ctrlProp93.xml><?xml version="1.0" encoding="utf-8"?>
<formControlPr xmlns="http://schemas.microsoft.com/office/spreadsheetml/2009/9/main" objectType="Radio" firstButton="1" fmlaLink="$N$370" lockText="1" noThreeD="1"/>
</file>

<file path=xl/ctrlProps/ctrlProp94.xml><?xml version="1.0" encoding="utf-8"?>
<formControlPr xmlns="http://schemas.microsoft.com/office/spreadsheetml/2009/9/main" objectType="Radio" firstButton="1" fmlaLink="$N$372" lockText="1" noThreeD="1"/>
</file>

<file path=xl/ctrlProps/ctrlProp95.xml><?xml version="1.0" encoding="utf-8"?>
<formControlPr xmlns="http://schemas.microsoft.com/office/spreadsheetml/2009/9/main" objectType="Radio" firstButton="1" fmlaLink="$N$380" lockText="1" noThreeD="1"/>
</file>

<file path=xl/ctrlProps/ctrlProp96.xml><?xml version="1.0" encoding="utf-8"?>
<formControlPr xmlns="http://schemas.microsoft.com/office/spreadsheetml/2009/9/main" objectType="Radio" firstButton="1" fmlaLink="$N$38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firstButton="1" fmlaLink="$N$310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32</xdr:row>
          <xdr:rowOff>114300</xdr:rowOff>
        </xdr:from>
        <xdr:to>
          <xdr:col>10</xdr:col>
          <xdr:colOff>361950</xdr:colOff>
          <xdr:row>32</xdr:row>
          <xdr:rowOff>285750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32</xdr:row>
          <xdr:rowOff>114300</xdr:rowOff>
        </xdr:from>
        <xdr:to>
          <xdr:col>11</xdr:col>
          <xdr:colOff>361950</xdr:colOff>
          <xdr:row>32</xdr:row>
          <xdr:rowOff>285750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114300</xdr:rowOff>
        </xdr:from>
        <xdr:to>
          <xdr:col>10</xdr:col>
          <xdr:colOff>361950</xdr:colOff>
          <xdr:row>34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45</xdr:row>
          <xdr:rowOff>114300</xdr:rowOff>
        </xdr:from>
        <xdr:to>
          <xdr:col>10</xdr:col>
          <xdr:colOff>361950</xdr:colOff>
          <xdr:row>45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142</xdr:row>
          <xdr:rowOff>114300</xdr:rowOff>
        </xdr:from>
        <xdr:to>
          <xdr:col>10</xdr:col>
          <xdr:colOff>361950</xdr:colOff>
          <xdr:row>142</xdr:row>
          <xdr:rowOff>285750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166</xdr:row>
          <xdr:rowOff>114300</xdr:rowOff>
        </xdr:from>
        <xdr:to>
          <xdr:col>10</xdr:col>
          <xdr:colOff>361950</xdr:colOff>
          <xdr:row>166</xdr:row>
          <xdr:rowOff>285750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172</xdr:row>
          <xdr:rowOff>114300</xdr:rowOff>
        </xdr:from>
        <xdr:to>
          <xdr:col>10</xdr:col>
          <xdr:colOff>361950</xdr:colOff>
          <xdr:row>172</xdr:row>
          <xdr:rowOff>285750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197</xdr:row>
          <xdr:rowOff>114300</xdr:rowOff>
        </xdr:from>
        <xdr:to>
          <xdr:col>10</xdr:col>
          <xdr:colOff>361950</xdr:colOff>
          <xdr:row>197</xdr:row>
          <xdr:rowOff>285750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199</xdr:row>
          <xdr:rowOff>114300</xdr:rowOff>
        </xdr:from>
        <xdr:to>
          <xdr:col>10</xdr:col>
          <xdr:colOff>361950</xdr:colOff>
          <xdr:row>199</xdr:row>
          <xdr:rowOff>285750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201</xdr:row>
          <xdr:rowOff>114300</xdr:rowOff>
        </xdr:from>
        <xdr:to>
          <xdr:col>10</xdr:col>
          <xdr:colOff>361950</xdr:colOff>
          <xdr:row>201</xdr:row>
          <xdr:rowOff>285750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209</xdr:row>
          <xdr:rowOff>114300</xdr:rowOff>
        </xdr:from>
        <xdr:to>
          <xdr:col>10</xdr:col>
          <xdr:colOff>361950</xdr:colOff>
          <xdr:row>209</xdr:row>
          <xdr:rowOff>285750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210</xdr:row>
          <xdr:rowOff>114300</xdr:rowOff>
        </xdr:from>
        <xdr:to>
          <xdr:col>10</xdr:col>
          <xdr:colOff>361950</xdr:colOff>
          <xdr:row>210</xdr:row>
          <xdr:rowOff>285750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211</xdr:row>
          <xdr:rowOff>114300</xdr:rowOff>
        </xdr:from>
        <xdr:to>
          <xdr:col>10</xdr:col>
          <xdr:colOff>361950</xdr:colOff>
          <xdr:row>211</xdr:row>
          <xdr:rowOff>285750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34</xdr:row>
          <xdr:rowOff>114300</xdr:rowOff>
        </xdr:from>
        <xdr:to>
          <xdr:col>11</xdr:col>
          <xdr:colOff>361950</xdr:colOff>
          <xdr:row>34</xdr:row>
          <xdr:rowOff>285750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45</xdr:row>
          <xdr:rowOff>114300</xdr:rowOff>
        </xdr:from>
        <xdr:to>
          <xdr:col>11</xdr:col>
          <xdr:colOff>361950</xdr:colOff>
          <xdr:row>45</xdr:row>
          <xdr:rowOff>285750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74</xdr:row>
          <xdr:rowOff>114300</xdr:rowOff>
        </xdr:from>
        <xdr:to>
          <xdr:col>11</xdr:col>
          <xdr:colOff>361950</xdr:colOff>
          <xdr:row>74</xdr:row>
          <xdr:rowOff>285750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82</xdr:row>
          <xdr:rowOff>114300</xdr:rowOff>
        </xdr:from>
        <xdr:to>
          <xdr:col>11</xdr:col>
          <xdr:colOff>361950</xdr:colOff>
          <xdr:row>82</xdr:row>
          <xdr:rowOff>285750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86</xdr:row>
          <xdr:rowOff>114300</xdr:rowOff>
        </xdr:from>
        <xdr:to>
          <xdr:col>11</xdr:col>
          <xdr:colOff>361950</xdr:colOff>
          <xdr:row>86</xdr:row>
          <xdr:rowOff>285750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105</xdr:row>
          <xdr:rowOff>114300</xdr:rowOff>
        </xdr:from>
        <xdr:to>
          <xdr:col>11</xdr:col>
          <xdr:colOff>361950</xdr:colOff>
          <xdr:row>105</xdr:row>
          <xdr:rowOff>285750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127</xdr:row>
          <xdr:rowOff>114300</xdr:rowOff>
        </xdr:from>
        <xdr:to>
          <xdr:col>11</xdr:col>
          <xdr:colOff>361950</xdr:colOff>
          <xdr:row>127</xdr:row>
          <xdr:rowOff>285750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142</xdr:row>
          <xdr:rowOff>114300</xdr:rowOff>
        </xdr:from>
        <xdr:to>
          <xdr:col>11</xdr:col>
          <xdr:colOff>361950</xdr:colOff>
          <xdr:row>142</xdr:row>
          <xdr:rowOff>285750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166</xdr:row>
          <xdr:rowOff>114300</xdr:rowOff>
        </xdr:from>
        <xdr:to>
          <xdr:col>11</xdr:col>
          <xdr:colOff>361950</xdr:colOff>
          <xdr:row>166</xdr:row>
          <xdr:rowOff>285750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172</xdr:row>
          <xdr:rowOff>114300</xdr:rowOff>
        </xdr:from>
        <xdr:to>
          <xdr:col>11</xdr:col>
          <xdr:colOff>361950</xdr:colOff>
          <xdr:row>172</xdr:row>
          <xdr:rowOff>285750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197</xdr:row>
          <xdr:rowOff>114300</xdr:rowOff>
        </xdr:from>
        <xdr:to>
          <xdr:col>11</xdr:col>
          <xdr:colOff>361950</xdr:colOff>
          <xdr:row>197</xdr:row>
          <xdr:rowOff>285750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199</xdr:row>
          <xdr:rowOff>114300</xdr:rowOff>
        </xdr:from>
        <xdr:to>
          <xdr:col>11</xdr:col>
          <xdr:colOff>361950</xdr:colOff>
          <xdr:row>199</xdr:row>
          <xdr:rowOff>285750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208</xdr:row>
          <xdr:rowOff>114300</xdr:rowOff>
        </xdr:from>
        <xdr:to>
          <xdr:col>11</xdr:col>
          <xdr:colOff>361950</xdr:colOff>
          <xdr:row>208</xdr:row>
          <xdr:rowOff>285750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209</xdr:row>
          <xdr:rowOff>114300</xdr:rowOff>
        </xdr:from>
        <xdr:to>
          <xdr:col>11</xdr:col>
          <xdr:colOff>361950</xdr:colOff>
          <xdr:row>209</xdr:row>
          <xdr:rowOff>285750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210</xdr:row>
          <xdr:rowOff>114300</xdr:rowOff>
        </xdr:from>
        <xdr:to>
          <xdr:col>11</xdr:col>
          <xdr:colOff>361950</xdr:colOff>
          <xdr:row>210</xdr:row>
          <xdr:rowOff>285750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211</xdr:row>
          <xdr:rowOff>114300</xdr:rowOff>
        </xdr:from>
        <xdr:to>
          <xdr:col>11</xdr:col>
          <xdr:colOff>361950</xdr:colOff>
          <xdr:row>211</xdr:row>
          <xdr:rowOff>285750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220</xdr:row>
          <xdr:rowOff>114300</xdr:rowOff>
        </xdr:from>
        <xdr:to>
          <xdr:col>10</xdr:col>
          <xdr:colOff>361950</xdr:colOff>
          <xdr:row>220</xdr:row>
          <xdr:rowOff>285750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219</xdr:row>
          <xdr:rowOff>114300</xdr:rowOff>
        </xdr:from>
        <xdr:to>
          <xdr:col>10</xdr:col>
          <xdr:colOff>361950</xdr:colOff>
          <xdr:row>219</xdr:row>
          <xdr:rowOff>285750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218</xdr:row>
          <xdr:rowOff>114300</xdr:rowOff>
        </xdr:from>
        <xdr:to>
          <xdr:col>10</xdr:col>
          <xdr:colOff>361950</xdr:colOff>
          <xdr:row>218</xdr:row>
          <xdr:rowOff>285750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226</xdr:row>
          <xdr:rowOff>114300</xdr:rowOff>
        </xdr:from>
        <xdr:to>
          <xdr:col>10</xdr:col>
          <xdr:colOff>361950</xdr:colOff>
          <xdr:row>226</xdr:row>
          <xdr:rowOff>285750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224</xdr:row>
          <xdr:rowOff>114300</xdr:rowOff>
        </xdr:from>
        <xdr:to>
          <xdr:col>10</xdr:col>
          <xdr:colOff>361950</xdr:colOff>
          <xdr:row>224</xdr:row>
          <xdr:rowOff>285750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223</xdr:row>
          <xdr:rowOff>114300</xdr:rowOff>
        </xdr:from>
        <xdr:to>
          <xdr:col>10</xdr:col>
          <xdr:colOff>361950</xdr:colOff>
          <xdr:row>223</xdr:row>
          <xdr:rowOff>285750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228</xdr:row>
          <xdr:rowOff>114300</xdr:rowOff>
        </xdr:from>
        <xdr:to>
          <xdr:col>10</xdr:col>
          <xdr:colOff>361950</xdr:colOff>
          <xdr:row>228</xdr:row>
          <xdr:rowOff>285750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234</xdr:row>
          <xdr:rowOff>114300</xdr:rowOff>
        </xdr:from>
        <xdr:to>
          <xdr:col>10</xdr:col>
          <xdr:colOff>361950</xdr:colOff>
          <xdr:row>234</xdr:row>
          <xdr:rowOff>285750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41</xdr:row>
          <xdr:rowOff>28575</xdr:rowOff>
        </xdr:from>
        <xdr:to>
          <xdr:col>10</xdr:col>
          <xdr:colOff>371475</xdr:colOff>
          <xdr:row>41</xdr:row>
          <xdr:rowOff>152400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47</xdr:row>
          <xdr:rowOff>28575</xdr:rowOff>
        </xdr:from>
        <xdr:to>
          <xdr:col>10</xdr:col>
          <xdr:colOff>371475</xdr:colOff>
          <xdr:row>47</xdr:row>
          <xdr:rowOff>152400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54</xdr:row>
          <xdr:rowOff>28575</xdr:rowOff>
        </xdr:from>
        <xdr:to>
          <xdr:col>10</xdr:col>
          <xdr:colOff>371475</xdr:colOff>
          <xdr:row>54</xdr:row>
          <xdr:rowOff>152400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84</xdr:row>
          <xdr:rowOff>28575</xdr:rowOff>
        </xdr:from>
        <xdr:to>
          <xdr:col>10</xdr:col>
          <xdr:colOff>371475</xdr:colOff>
          <xdr:row>84</xdr:row>
          <xdr:rowOff>152400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88</xdr:row>
          <xdr:rowOff>28575</xdr:rowOff>
        </xdr:from>
        <xdr:to>
          <xdr:col>10</xdr:col>
          <xdr:colOff>371475</xdr:colOff>
          <xdr:row>88</xdr:row>
          <xdr:rowOff>152400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94</xdr:row>
          <xdr:rowOff>28575</xdr:rowOff>
        </xdr:from>
        <xdr:to>
          <xdr:col>10</xdr:col>
          <xdr:colOff>371475</xdr:colOff>
          <xdr:row>94</xdr:row>
          <xdr:rowOff>152400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98</xdr:row>
          <xdr:rowOff>28575</xdr:rowOff>
        </xdr:from>
        <xdr:to>
          <xdr:col>10</xdr:col>
          <xdr:colOff>371475</xdr:colOff>
          <xdr:row>98</xdr:row>
          <xdr:rowOff>152400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108</xdr:row>
          <xdr:rowOff>28575</xdr:rowOff>
        </xdr:from>
        <xdr:to>
          <xdr:col>10</xdr:col>
          <xdr:colOff>371475</xdr:colOff>
          <xdr:row>108</xdr:row>
          <xdr:rowOff>152400</xdr:rowOff>
        </xdr:to>
        <xdr:sp macro="" textlink="">
          <xdr:nvSpPr>
            <xdr:cNvPr id="1184" name="Option 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163</xdr:row>
          <xdr:rowOff>38100</xdr:rowOff>
        </xdr:from>
        <xdr:to>
          <xdr:col>10</xdr:col>
          <xdr:colOff>381000</xdr:colOff>
          <xdr:row>163</xdr:row>
          <xdr:rowOff>161925</xdr:rowOff>
        </xdr:to>
        <xdr:sp macro="" textlink="">
          <xdr:nvSpPr>
            <xdr:cNvPr id="1200" name="Option 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168</xdr:row>
          <xdr:rowOff>28575</xdr:rowOff>
        </xdr:from>
        <xdr:to>
          <xdr:col>10</xdr:col>
          <xdr:colOff>371475</xdr:colOff>
          <xdr:row>168</xdr:row>
          <xdr:rowOff>152400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180</xdr:row>
          <xdr:rowOff>28575</xdr:rowOff>
        </xdr:from>
        <xdr:to>
          <xdr:col>10</xdr:col>
          <xdr:colOff>371475</xdr:colOff>
          <xdr:row>180</xdr:row>
          <xdr:rowOff>152400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176</xdr:row>
          <xdr:rowOff>28575</xdr:rowOff>
        </xdr:from>
        <xdr:to>
          <xdr:col>10</xdr:col>
          <xdr:colOff>371475</xdr:colOff>
          <xdr:row>176</xdr:row>
          <xdr:rowOff>152400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182</xdr:row>
          <xdr:rowOff>28575</xdr:rowOff>
        </xdr:from>
        <xdr:to>
          <xdr:col>10</xdr:col>
          <xdr:colOff>371475</xdr:colOff>
          <xdr:row>182</xdr:row>
          <xdr:rowOff>152400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184</xdr:row>
          <xdr:rowOff>28575</xdr:rowOff>
        </xdr:from>
        <xdr:to>
          <xdr:col>10</xdr:col>
          <xdr:colOff>371475</xdr:colOff>
          <xdr:row>184</xdr:row>
          <xdr:rowOff>152400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222</xdr:row>
          <xdr:rowOff>28575</xdr:rowOff>
        </xdr:from>
        <xdr:to>
          <xdr:col>10</xdr:col>
          <xdr:colOff>371475</xdr:colOff>
          <xdr:row>222</xdr:row>
          <xdr:rowOff>152400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242</xdr:row>
          <xdr:rowOff>28575</xdr:rowOff>
        </xdr:from>
        <xdr:to>
          <xdr:col>10</xdr:col>
          <xdr:colOff>371475</xdr:colOff>
          <xdr:row>242</xdr:row>
          <xdr:rowOff>152400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240</xdr:row>
          <xdr:rowOff>28575</xdr:rowOff>
        </xdr:from>
        <xdr:to>
          <xdr:col>10</xdr:col>
          <xdr:colOff>371475</xdr:colOff>
          <xdr:row>240</xdr:row>
          <xdr:rowOff>152400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238</xdr:row>
          <xdr:rowOff>28575</xdr:rowOff>
        </xdr:from>
        <xdr:to>
          <xdr:col>10</xdr:col>
          <xdr:colOff>371475</xdr:colOff>
          <xdr:row>238</xdr:row>
          <xdr:rowOff>152400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186</xdr:row>
          <xdr:rowOff>114300</xdr:rowOff>
        </xdr:from>
        <xdr:to>
          <xdr:col>10</xdr:col>
          <xdr:colOff>361950</xdr:colOff>
          <xdr:row>186</xdr:row>
          <xdr:rowOff>285750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325</xdr:row>
          <xdr:rowOff>114300</xdr:rowOff>
        </xdr:from>
        <xdr:to>
          <xdr:col>10</xdr:col>
          <xdr:colOff>361950</xdr:colOff>
          <xdr:row>325</xdr:row>
          <xdr:rowOff>285750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378</xdr:row>
          <xdr:rowOff>114300</xdr:rowOff>
        </xdr:from>
        <xdr:to>
          <xdr:col>10</xdr:col>
          <xdr:colOff>361950</xdr:colOff>
          <xdr:row>378</xdr:row>
          <xdr:rowOff>285750</xdr:rowOff>
        </xdr:to>
        <xdr:sp macro="" textlink="">
          <xdr:nvSpPr>
            <xdr:cNvPr id="1224" name="Option 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96</xdr:row>
          <xdr:rowOff>123825</xdr:rowOff>
        </xdr:from>
        <xdr:to>
          <xdr:col>10</xdr:col>
          <xdr:colOff>361950</xdr:colOff>
          <xdr:row>96</xdr:row>
          <xdr:rowOff>285750</xdr:rowOff>
        </xdr:to>
        <xdr:sp macro="" textlink="">
          <xdr:nvSpPr>
            <xdr:cNvPr id="1233" name="Option Butto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325</xdr:row>
          <xdr:rowOff>114300</xdr:rowOff>
        </xdr:from>
        <xdr:to>
          <xdr:col>11</xdr:col>
          <xdr:colOff>361950</xdr:colOff>
          <xdr:row>325</xdr:row>
          <xdr:rowOff>285750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378</xdr:row>
          <xdr:rowOff>114300</xdr:rowOff>
        </xdr:from>
        <xdr:to>
          <xdr:col>11</xdr:col>
          <xdr:colOff>361950</xdr:colOff>
          <xdr:row>378</xdr:row>
          <xdr:rowOff>285750</xdr:rowOff>
        </xdr:to>
        <xdr:sp macro="" textlink="">
          <xdr:nvSpPr>
            <xdr:cNvPr id="1239" name="Option 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253</xdr:row>
          <xdr:rowOff>28575</xdr:rowOff>
        </xdr:from>
        <xdr:to>
          <xdr:col>10</xdr:col>
          <xdr:colOff>371475</xdr:colOff>
          <xdr:row>253</xdr:row>
          <xdr:rowOff>152400</xdr:rowOff>
        </xdr:to>
        <xdr:sp macro="" textlink="">
          <xdr:nvSpPr>
            <xdr:cNvPr id="1246" name="Option 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258</xdr:row>
          <xdr:rowOff>28575</xdr:rowOff>
        </xdr:from>
        <xdr:to>
          <xdr:col>10</xdr:col>
          <xdr:colOff>371475</xdr:colOff>
          <xdr:row>258</xdr:row>
          <xdr:rowOff>152400</xdr:rowOff>
        </xdr:to>
        <xdr:sp macro="" textlink=""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271</xdr:row>
          <xdr:rowOff>28575</xdr:rowOff>
        </xdr:from>
        <xdr:to>
          <xdr:col>10</xdr:col>
          <xdr:colOff>371475</xdr:colOff>
          <xdr:row>271</xdr:row>
          <xdr:rowOff>152400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276</xdr:row>
          <xdr:rowOff>28575</xdr:rowOff>
        </xdr:from>
        <xdr:to>
          <xdr:col>10</xdr:col>
          <xdr:colOff>371475</xdr:colOff>
          <xdr:row>276</xdr:row>
          <xdr:rowOff>152400</xdr:rowOff>
        </xdr:to>
        <xdr:sp macro="" textlink=""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278</xdr:row>
          <xdr:rowOff>28575</xdr:rowOff>
        </xdr:from>
        <xdr:to>
          <xdr:col>10</xdr:col>
          <xdr:colOff>371475</xdr:colOff>
          <xdr:row>278</xdr:row>
          <xdr:rowOff>152400</xdr:rowOff>
        </xdr:to>
        <xdr:sp macro="" textlink="">
          <xdr:nvSpPr>
            <xdr:cNvPr id="1252" name="Option Butto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283</xdr:row>
          <xdr:rowOff>28575</xdr:rowOff>
        </xdr:from>
        <xdr:to>
          <xdr:col>10</xdr:col>
          <xdr:colOff>371475</xdr:colOff>
          <xdr:row>283</xdr:row>
          <xdr:rowOff>152400</xdr:rowOff>
        </xdr:to>
        <xdr:sp macro="" textlink="">
          <xdr:nvSpPr>
            <xdr:cNvPr id="1253" name="Option Butto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285</xdr:row>
          <xdr:rowOff>28575</xdr:rowOff>
        </xdr:from>
        <xdr:to>
          <xdr:col>10</xdr:col>
          <xdr:colOff>371475</xdr:colOff>
          <xdr:row>285</xdr:row>
          <xdr:rowOff>152400</xdr:rowOff>
        </xdr:to>
        <xdr:sp macro="" textlink=""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290</xdr:row>
          <xdr:rowOff>28575</xdr:rowOff>
        </xdr:from>
        <xdr:to>
          <xdr:col>10</xdr:col>
          <xdr:colOff>371475</xdr:colOff>
          <xdr:row>290</xdr:row>
          <xdr:rowOff>152400</xdr:rowOff>
        </xdr:to>
        <xdr:sp macro="" textlink=""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292</xdr:row>
          <xdr:rowOff>28575</xdr:rowOff>
        </xdr:from>
        <xdr:to>
          <xdr:col>10</xdr:col>
          <xdr:colOff>371475</xdr:colOff>
          <xdr:row>292</xdr:row>
          <xdr:rowOff>152400</xdr:rowOff>
        </xdr:to>
        <xdr:sp macro="" textlink="">
          <xdr:nvSpPr>
            <xdr:cNvPr id="1256" name="Option 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294</xdr:row>
          <xdr:rowOff>28575</xdr:rowOff>
        </xdr:from>
        <xdr:to>
          <xdr:col>10</xdr:col>
          <xdr:colOff>371475</xdr:colOff>
          <xdr:row>294</xdr:row>
          <xdr:rowOff>152400</xdr:rowOff>
        </xdr:to>
        <xdr:sp macro="" textlink="">
          <xdr:nvSpPr>
            <xdr:cNvPr id="1257" name="Option Butto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295</xdr:row>
          <xdr:rowOff>28575</xdr:rowOff>
        </xdr:from>
        <xdr:to>
          <xdr:col>10</xdr:col>
          <xdr:colOff>371475</xdr:colOff>
          <xdr:row>295</xdr:row>
          <xdr:rowOff>152400</xdr:rowOff>
        </xdr:to>
        <xdr:sp macro="" textlink="">
          <xdr:nvSpPr>
            <xdr:cNvPr id="1258" name="Option 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296</xdr:row>
          <xdr:rowOff>28575</xdr:rowOff>
        </xdr:from>
        <xdr:to>
          <xdr:col>10</xdr:col>
          <xdr:colOff>371475</xdr:colOff>
          <xdr:row>296</xdr:row>
          <xdr:rowOff>152400</xdr:rowOff>
        </xdr:to>
        <xdr:sp macro="" textlink="">
          <xdr:nvSpPr>
            <xdr:cNvPr id="1259" name="Option 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303</xdr:row>
          <xdr:rowOff>28575</xdr:rowOff>
        </xdr:from>
        <xdr:to>
          <xdr:col>10</xdr:col>
          <xdr:colOff>371475</xdr:colOff>
          <xdr:row>303</xdr:row>
          <xdr:rowOff>152400</xdr:rowOff>
        </xdr:to>
        <xdr:sp macro="" textlink=""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305</xdr:row>
          <xdr:rowOff>28575</xdr:rowOff>
        </xdr:from>
        <xdr:to>
          <xdr:col>10</xdr:col>
          <xdr:colOff>371475</xdr:colOff>
          <xdr:row>305</xdr:row>
          <xdr:rowOff>152400</xdr:rowOff>
        </xdr:to>
        <xdr:sp macro="" textlink=""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307</xdr:row>
          <xdr:rowOff>28575</xdr:rowOff>
        </xdr:from>
        <xdr:to>
          <xdr:col>10</xdr:col>
          <xdr:colOff>371475</xdr:colOff>
          <xdr:row>307</xdr:row>
          <xdr:rowOff>152400</xdr:rowOff>
        </xdr:to>
        <xdr:sp macro="" textlink="">
          <xdr:nvSpPr>
            <xdr:cNvPr id="1262" name="Option Butto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311</xdr:row>
          <xdr:rowOff>28575</xdr:rowOff>
        </xdr:from>
        <xdr:to>
          <xdr:col>10</xdr:col>
          <xdr:colOff>371475</xdr:colOff>
          <xdr:row>311</xdr:row>
          <xdr:rowOff>152400</xdr:rowOff>
        </xdr:to>
        <xdr:sp macro="" textlink="">
          <xdr:nvSpPr>
            <xdr:cNvPr id="1263" name="Option Butto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312</xdr:row>
          <xdr:rowOff>28575</xdr:rowOff>
        </xdr:from>
        <xdr:to>
          <xdr:col>10</xdr:col>
          <xdr:colOff>371475</xdr:colOff>
          <xdr:row>312</xdr:row>
          <xdr:rowOff>152400</xdr:rowOff>
        </xdr:to>
        <xdr:sp macro="" textlink=""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313</xdr:row>
          <xdr:rowOff>28575</xdr:rowOff>
        </xdr:from>
        <xdr:to>
          <xdr:col>10</xdr:col>
          <xdr:colOff>371475</xdr:colOff>
          <xdr:row>313</xdr:row>
          <xdr:rowOff>152400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314</xdr:row>
          <xdr:rowOff>28575</xdr:rowOff>
        </xdr:from>
        <xdr:to>
          <xdr:col>10</xdr:col>
          <xdr:colOff>371475</xdr:colOff>
          <xdr:row>314</xdr:row>
          <xdr:rowOff>152400</xdr:rowOff>
        </xdr:to>
        <xdr:sp macro="" textlink="">
          <xdr:nvSpPr>
            <xdr:cNvPr id="1267" name="Option 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319</xdr:row>
          <xdr:rowOff>28575</xdr:rowOff>
        </xdr:from>
        <xdr:to>
          <xdr:col>10</xdr:col>
          <xdr:colOff>371475</xdr:colOff>
          <xdr:row>319</xdr:row>
          <xdr:rowOff>152400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332</xdr:row>
          <xdr:rowOff>28575</xdr:rowOff>
        </xdr:from>
        <xdr:to>
          <xdr:col>10</xdr:col>
          <xdr:colOff>371475</xdr:colOff>
          <xdr:row>332</xdr:row>
          <xdr:rowOff>152400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336</xdr:row>
          <xdr:rowOff>28575</xdr:rowOff>
        </xdr:from>
        <xdr:to>
          <xdr:col>10</xdr:col>
          <xdr:colOff>371475</xdr:colOff>
          <xdr:row>336</xdr:row>
          <xdr:rowOff>152400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338</xdr:row>
          <xdr:rowOff>28575</xdr:rowOff>
        </xdr:from>
        <xdr:to>
          <xdr:col>10</xdr:col>
          <xdr:colOff>371475</xdr:colOff>
          <xdr:row>338</xdr:row>
          <xdr:rowOff>152400</xdr:rowOff>
        </xdr:to>
        <xdr:sp macro="" textlink="">
          <xdr:nvSpPr>
            <xdr:cNvPr id="1273" name="Option 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342</xdr:row>
          <xdr:rowOff>28575</xdr:rowOff>
        </xdr:from>
        <xdr:to>
          <xdr:col>10</xdr:col>
          <xdr:colOff>371475</xdr:colOff>
          <xdr:row>342</xdr:row>
          <xdr:rowOff>152400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344</xdr:row>
          <xdr:rowOff>28575</xdr:rowOff>
        </xdr:from>
        <xdr:to>
          <xdr:col>10</xdr:col>
          <xdr:colOff>371475</xdr:colOff>
          <xdr:row>344</xdr:row>
          <xdr:rowOff>152400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348</xdr:row>
          <xdr:rowOff>28575</xdr:rowOff>
        </xdr:from>
        <xdr:to>
          <xdr:col>10</xdr:col>
          <xdr:colOff>371475</xdr:colOff>
          <xdr:row>348</xdr:row>
          <xdr:rowOff>152400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354</xdr:row>
          <xdr:rowOff>28575</xdr:rowOff>
        </xdr:from>
        <xdr:to>
          <xdr:col>10</xdr:col>
          <xdr:colOff>371475</xdr:colOff>
          <xdr:row>354</xdr:row>
          <xdr:rowOff>152400</xdr:rowOff>
        </xdr:to>
        <xdr:sp macro="" textlink="">
          <xdr:nvSpPr>
            <xdr:cNvPr id="1278" name="Option Butto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361</xdr:row>
          <xdr:rowOff>28575</xdr:rowOff>
        </xdr:from>
        <xdr:to>
          <xdr:col>10</xdr:col>
          <xdr:colOff>371475</xdr:colOff>
          <xdr:row>361</xdr:row>
          <xdr:rowOff>152400</xdr:rowOff>
        </xdr:to>
        <xdr:sp macro="" textlink="">
          <xdr:nvSpPr>
            <xdr:cNvPr id="1280" name="Option Butto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363</xdr:row>
          <xdr:rowOff>28575</xdr:rowOff>
        </xdr:from>
        <xdr:to>
          <xdr:col>10</xdr:col>
          <xdr:colOff>371475</xdr:colOff>
          <xdr:row>363</xdr:row>
          <xdr:rowOff>152400</xdr:rowOff>
        </xdr:to>
        <xdr:sp macro="" textlink="">
          <xdr:nvSpPr>
            <xdr:cNvPr id="1282" name="Option Butto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365</xdr:row>
          <xdr:rowOff>28575</xdr:rowOff>
        </xdr:from>
        <xdr:to>
          <xdr:col>10</xdr:col>
          <xdr:colOff>371475</xdr:colOff>
          <xdr:row>365</xdr:row>
          <xdr:rowOff>152400</xdr:rowOff>
        </xdr:to>
        <xdr:sp macro="" textlink="">
          <xdr:nvSpPr>
            <xdr:cNvPr id="1283" name="Option Butto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367</xdr:row>
          <xdr:rowOff>28575</xdr:rowOff>
        </xdr:from>
        <xdr:to>
          <xdr:col>10</xdr:col>
          <xdr:colOff>371475</xdr:colOff>
          <xdr:row>367</xdr:row>
          <xdr:rowOff>152400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369</xdr:row>
          <xdr:rowOff>28575</xdr:rowOff>
        </xdr:from>
        <xdr:to>
          <xdr:col>10</xdr:col>
          <xdr:colOff>371475</xdr:colOff>
          <xdr:row>369</xdr:row>
          <xdr:rowOff>152400</xdr:rowOff>
        </xdr:to>
        <xdr:sp macro="" textlink="">
          <xdr:nvSpPr>
            <xdr:cNvPr id="1285" name="Option 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371</xdr:row>
          <xdr:rowOff>28575</xdr:rowOff>
        </xdr:from>
        <xdr:to>
          <xdr:col>10</xdr:col>
          <xdr:colOff>371475</xdr:colOff>
          <xdr:row>371</xdr:row>
          <xdr:rowOff>152400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379</xdr:row>
          <xdr:rowOff>28575</xdr:rowOff>
        </xdr:from>
        <xdr:to>
          <xdr:col>10</xdr:col>
          <xdr:colOff>371475</xdr:colOff>
          <xdr:row>379</xdr:row>
          <xdr:rowOff>152400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380</xdr:row>
          <xdr:rowOff>28575</xdr:rowOff>
        </xdr:from>
        <xdr:to>
          <xdr:col>10</xdr:col>
          <xdr:colOff>371475</xdr:colOff>
          <xdr:row>380</xdr:row>
          <xdr:rowOff>152400</xdr:rowOff>
        </xdr:to>
        <xdr:sp macro="" textlink="">
          <xdr:nvSpPr>
            <xdr:cNvPr id="1288" name="Option 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303</xdr:row>
          <xdr:rowOff>28575</xdr:rowOff>
        </xdr:from>
        <xdr:to>
          <xdr:col>11</xdr:col>
          <xdr:colOff>371475</xdr:colOff>
          <xdr:row>303</xdr:row>
          <xdr:rowOff>152400</xdr:rowOff>
        </xdr:to>
        <xdr:sp macro="" textlink=""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307</xdr:row>
          <xdr:rowOff>28575</xdr:rowOff>
        </xdr:from>
        <xdr:to>
          <xdr:col>11</xdr:col>
          <xdr:colOff>371475</xdr:colOff>
          <xdr:row>307</xdr:row>
          <xdr:rowOff>152400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309</xdr:row>
          <xdr:rowOff>28575</xdr:rowOff>
        </xdr:from>
        <xdr:to>
          <xdr:col>11</xdr:col>
          <xdr:colOff>371475</xdr:colOff>
          <xdr:row>309</xdr:row>
          <xdr:rowOff>152400</xdr:rowOff>
        </xdr:to>
        <xdr:sp macro="" textlink=""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311</xdr:row>
          <xdr:rowOff>28575</xdr:rowOff>
        </xdr:from>
        <xdr:to>
          <xdr:col>11</xdr:col>
          <xdr:colOff>371475</xdr:colOff>
          <xdr:row>311</xdr:row>
          <xdr:rowOff>152400</xdr:rowOff>
        </xdr:to>
        <xdr:sp macro="" textlink="">
          <xdr:nvSpPr>
            <xdr:cNvPr id="1295" name="Option 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312</xdr:row>
          <xdr:rowOff>28575</xdr:rowOff>
        </xdr:from>
        <xdr:to>
          <xdr:col>11</xdr:col>
          <xdr:colOff>371475</xdr:colOff>
          <xdr:row>312</xdr:row>
          <xdr:rowOff>152400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314</xdr:row>
          <xdr:rowOff>28575</xdr:rowOff>
        </xdr:from>
        <xdr:to>
          <xdr:col>11</xdr:col>
          <xdr:colOff>371475</xdr:colOff>
          <xdr:row>314</xdr:row>
          <xdr:rowOff>152400</xdr:rowOff>
        </xdr:to>
        <xdr:sp macro="" textlink="">
          <xdr:nvSpPr>
            <xdr:cNvPr id="1300" name="Option 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313</xdr:row>
          <xdr:rowOff>28575</xdr:rowOff>
        </xdr:from>
        <xdr:to>
          <xdr:col>11</xdr:col>
          <xdr:colOff>371475</xdr:colOff>
          <xdr:row>313</xdr:row>
          <xdr:rowOff>152400</xdr:rowOff>
        </xdr:to>
        <xdr:sp macro="" textlink="">
          <xdr:nvSpPr>
            <xdr:cNvPr id="1301" name="Option 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318</xdr:row>
          <xdr:rowOff>28575</xdr:rowOff>
        </xdr:from>
        <xdr:to>
          <xdr:col>11</xdr:col>
          <xdr:colOff>371475</xdr:colOff>
          <xdr:row>318</xdr:row>
          <xdr:rowOff>152400</xdr:rowOff>
        </xdr:to>
        <xdr:sp macro="" textlink="">
          <xdr:nvSpPr>
            <xdr:cNvPr id="1302" name="Option Butto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319</xdr:row>
          <xdr:rowOff>28575</xdr:rowOff>
        </xdr:from>
        <xdr:to>
          <xdr:col>11</xdr:col>
          <xdr:colOff>371475</xdr:colOff>
          <xdr:row>319</xdr:row>
          <xdr:rowOff>152400</xdr:rowOff>
        </xdr:to>
        <xdr:sp macro="" textlink=""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332</xdr:row>
          <xdr:rowOff>28575</xdr:rowOff>
        </xdr:from>
        <xdr:to>
          <xdr:col>11</xdr:col>
          <xdr:colOff>371475</xdr:colOff>
          <xdr:row>332</xdr:row>
          <xdr:rowOff>152400</xdr:rowOff>
        </xdr:to>
        <xdr:sp macro="" textlink="">
          <xdr:nvSpPr>
            <xdr:cNvPr id="1305" name="Option Butto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336</xdr:row>
          <xdr:rowOff>28575</xdr:rowOff>
        </xdr:from>
        <xdr:to>
          <xdr:col>11</xdr:col>
          <xdr:colOff>371475</xdr:colOff>
          <xdr:row>336</xdr:row>
          <xdr:rowOff>152400</xdr:rowOff>
        </xdr:to>
        <xdr:sp macro="" textlink="">
          <xdr:nvSpPr>
            <xdr:cNvPr id="1307" name="Option Butto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342</xdr:row>
          <xdr:rowOff>28575</xdr:rowOff>
        </xdr:from>
        <xdr:to>
          <xdr:col>11</xdr:col>
          <xdr:colOff>371475</xdr:colOff>
          <xdr:row>342</xdr:row>
          <xdr:rowOff>152400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344</xdr:row>
          <xdr:rowOff>28575</xdr:rowOff>
        </xdr:from>
        <xdr:to>
          <xdr:col>11</xdr:col>
          <xdr:colOff>371475</xdr:colOff>
          <xdr:row>344</xdr:row>
          <xdr:rowOff>152400</xdr:rowOff>
        </xdr:to>
        <xdr:sp macro="" textlink="">
          <xdr:nvSpPr>
            <xdr:cNvPr id="1311" name="Option Button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338</xdr:row>
          <xdr:rowOff>28575</xdr:rowOff>
        </xdr:from>
        <xdr:to>
          <xdr:col>11</xdr:col>
          <xdr:colOff>371475</xdr:colOff>
          <xdr:row>338</xdr:row>
          <xdr:rowOff>152400</xdr:rowOff>
        </xdr:to>
        <xdr:sp macro="" textlink="">
          <xdr:nvSpPr>
            <xdr:cNvPr id="1312" name="Option Button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354</xdr:row>
          <xdr:rowOff>28575</xdr:rowOff>
        </xdr:from>
        <xdr:to>
          <xdr:col>11</xdr:col>
          <xdr:colOff>371475</xdr:colOff>
          <xdr:row>354</xdr:row>
          <xdr:rowOff>152400</xdr:rowOff>
        </xdr:to>
        <xdr:sp macro="" textlink="">
          <xdr:nvSpPr>
            <xdr:cNvPr id="1313" name="Option Button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361</xdr:row>
          <xdr:rowOff>28575</xdr:rowOff>
        </xdr:from>
        <xdr:to>
          <xdr:col>11</xdr:col>
          <xdr:colOff>371475</xdr:colOff>
          <xdr:row>361</xdr:row>
          <xdr:rowOff>152400</xdr:rowOff>
        </xdr:to>
        <xdr:sp macro="" textlink="">
          <xdr:nvSpPr>
            <xdr:cNvPr id="1314" name="Option Butto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363</xdr:row>
          <xdr:rowOff>28575</xdr:rowOff>
        </xdr:from>
        <xdr:to>
          <xdr:col>11</xdr:col>
          <xdr:colOff>371475</xdr:colOff>
          <xdr:row>363</xdr:row>
          <xdr:rowOff>152400</xdr:rowOff>
        </xdr:to>
        <xdr:sp macro="" textlink="">
          <xdr:nvSpPr>
            <xdr:cNvPr id="1315" name="Option 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365</xdr:row>
          <xdr:rowOff>28575</xdr:rowOff>
        </xdr:from>
        <xdr:to>
          <xdr:col>11</xdr:col>
          <xdr:colOff>371475</xdr:colOff>
          <xdr:row>365</xdr:row>
          <xdr:rowOff>152400</xdr:rowOff>
        </xdr:to>
        <xdr:sp macro="" textlink="">
          <xdr:nvSpPr>
            <xdr:cNvPr id="1316" name="Option 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367</xdr:row>
          <xdr:rowOff>28575</xdr:rowOff>
        </xdr:from>
        <xdr:to>
          <xdr:col>11</xdr:col>
          <xdr:colOff>371475</xdr:colOff>
          <xdr:row>367</xdr:row>
          <xdr:rowOff>152400</xdr:rowOff>
        </xdr:to>
        <xdr:sp macro="" textlink="">
          <xdr:nvSpPr>
            <xdr:cNvPr id="1317" name="Option Button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369</xdr:row>
          <xdr:rowOff>28575</xdr:rowOff>
        </xdr:from>
        <xdr:to>
          <xdr:col>11</xdr:col>
          <xdr:colOff>371475</xdr:colOff>
          <xdr:row>369</xdr:row>
          <xdr:rowOff>152400</xdr:rowOff>
        </xdr:to>
        <xdr:sp macro="" textlink="">
          <xdr:nvSpPr>
            <xdr:cNvPr id="1318" name="Option Butto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371</xdr:row>
          <xdr:rowOff>28575</xdr:rowOff>
        </xdr:from>
        <xdr:to>
          <xdr:col>11</xdr:col>
          <xdr:colOff>371475</xdr:colOff>
          <xdr:row>371</xdr:row>
          <xdr:rowOff>152400</xdr:rowOff>
        </xdr:to>
        <xdr:sp macro="" textlink="">
          <xdr:nvSpPr>
            <xdr:cNvPr id="1319" name="Option Butto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379</xdr:row>
          <xdr:rowOff>28575</xdr:rowOff>
        </xdr:from>
        <xdr:to>
          <xdr:col>11</xdr:col>
          <xdr:colOff>371475</xdr:colOff>
          <xdr:row>379</xdr:row>
          <xdr:rowOff>152400</xdr:rowOff>
        </xdr:to>
        <xdr:sp macro="" textlink="">
          <xdr:nvSpPr>
            <xdr:cNvPr id="1321" name="Option 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380</xdr:row>
          <xdr:rowOff>28575</xdr:rowOff>
        </xdr:from>
        <xdr:to>
          <xdr:col>11</xdr:col>
          <xdr:colOff>371475</xdr:colOff>
          <xdr:row>380</xdr:row>
          <xdr:rowOff>152400</xdr:rowOff>
        </xdr:to>
        <xdr:sp macro="" textlink="">
          <xdr:nvSpPr>
            <xdr:cNvPr id="1322" name="Option 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195</xdr:row>
          <xdr:rowOff>209550</xdr:rowOff>
        </xdr:from>
        <xdr:to>
          <xdr:col>10</xdr:col>
          <xdr:colOff>361950</xdr:colOff>
          <xdr:row>195</xdr:row>
          <xdr:rowOff>371475</xdr:rowOff>
        </xdr:to>
        <xdr:sp macro="" textlink="">
          <xdr:nvSpPr>
            <xdr:cNvPr id="1335" name="Option Butto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188</xdr:row>
          <xdr:rowOff>209550</xdr:rowOff>
        </xdr:from>
        <xdr:to>
          <xdr:col>10</xdr:col>
          <xdr:colOff>361950</xdr:colOff>
          <xdr:row>188</xdr:row>
          <xdr:rowOff>371475</xdr:rowOff>
        </xdr:to>
        <xdr:sp macro="" textlink="">
          <xdr:nvSpPr>
            <xdr:cNvPr id="1336" name="Option 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155</xdr:row>
          <xdr:rowOff>209550</xdr:rowOff>
        </xdr:from>
        <xdr:to>
          <xdr:col>10</xdr:col>
          <xdr:colOff>361950</xdr:colOff>
          <xdr:row>155</xdr:row>
          <xdr:rowOff>371475</xdr:rowOff>
        </xdr:to>
        <xdr:sp macro="" textlink="">
          <xdr:nvSpPr>
            <xdr:cNvPr id="1337" name="Option 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306</xdr:row>
          <xdr:rowOff>114300</xdr:rowOff>
        </xdr:from>
        <xdr:to>
          <xdr:col>10</xdr:col>
          <xdr:colOff>361950</xdr:colOff>
          <xdr:row>306</xdr:row>
          <xdr:rowOff>285750</xdr:rowOff>
        </xdr:to>
        <xdr:sp macro="" textlink="">
          <xdr:nvSpPr>
            <xdr:cNvPr id="1341" name="Option 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323</xdr:row>
          <xdr:rowOff>114300</xdr:rowOff>
        </xdr:from>
        <xdr:to>
          <xdr:col>10</xdr:col>
          <xdr:colOff>361950</xdr:colOff>
          <xdr:row>323</xdr:row>
          <xdr:rowOff>285750</xdr:rowOff>
        </xdr:to>
        <xdr:sp macro="" textlink="">
          <xdr:nvSpPr>
            <xdr:cNvPr id="1343" name="Option Butto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350</xdr:row>
          <xdr:rowOff>114300</xdr:rowOff>
        </xdr:from>
        <xdr:to>
          <xdr:col>10</xdr:col>
          <xdr:colOff>361950</xdr:colOff>
          <xdr:row>350</xdr:row>
          <xdr:rowOff>285750</xdr:rowOff>
        </xdr:to>
        <xdr:sp macro="" textlink="">
          <xdr:nvSpPr>
            <xdr:cNvPr id="1344" name="Option Butto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350</xdr:row>
          <xdr:rowOff>114300</xdr:rowOff>
        </xdr:from>
        <xdr:to>
          <xdr:col>11</xdr:col>
          <xdr:colOff>361950</xdr:colOff>
          <xdr:row>350</xdr:row>
          <xdr:rowOff>285750</xdr:rowOff>
        </xdr:to>
        <xdr:sp macro="" textlink="">
          <xdr:nvSpPr>
            <xdr:cNvPr id="1345" name="Option 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305</xdr:row>
          <xdr:rowOff>28575</xdr:rowOff>
        </xdr:from>
        <xdr:to>
          <xdr:col>11</xdr:col>
          <xdr:colOff>371475</xdr:colOff>
          <xdr:row>305</xdr:row>
          <xdr:rowOff>152400</xdr:rowOff>
        </xdr:to>
        <xdr:sp macro="" textlink="">
          <xdr:nvSpPr>
            <xdr:cNvPr id="1346" name="Option Butto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246</xdr:row>
          <xdr:rowOff>209550</xdr:rowOff>
        </xdr:from>
        <xdr:to>
          <xdr:col>10</xdr:col>
          <xdr:colOff>361950</xdr:colOff>
          <xdr:row>246</xdr:row>
          <xdr:rowOff>371475</xdr:rowOff>
        </xdr:to>
        <xdr:sp macro="" textlink=""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9525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349" name="Group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398" name="Group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9525</xdr:rowOff>
        </xdr:from>
        <xdr:to>
          <xdr:col>12</xdr:col>
          <xdr:colOff>0</xdr:colOff>
          <xdr:row>75</xdr:row>
          <xdr:rowOff>0</xdr:rowOff>
        </xdr:to>
        <xdr:sp macro="" textlink="">
          <xdr:nvSpPr>
            <xdr:cNvPr id="1400" name="Group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9525</xdr:rowOff>
        </xdr:from>
        <xdr:to>
          <xdr:col>12</xdr:col>
          <xdr:colOff>0</xdr:colOff>
          <xdr:row>83</xdr:row>
          <xdr:rowOff>0</xdr:rowOff>
        </xdr:to>
        <xdr:sp macro="" textlink="">
          <xdr:nvSpPr>
            <xdr:cNvPr id="1401" name="Group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9525</xdr:rowOff>
        </xdr:from>
        <xdr:to>
          <xdr:col>12</xdr:col>
          <xdr:colOff>0</xdr:colOff>
          <xdr:row>87</xdr:row>
          <xdr:rowOff>0</xdr:rowOff>
        </xdr:to>
        <xdr:sp macro="" textlink="">
          <xdr:nvSpPr>
            <xdr:cNvPr id="1402" name="Group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96</xdr:row>
          <xdr:rowOff>9525</xdr:rowOff>
        </xdr:from>
        <xdr:to>
          <xdr:col>12</xdr:col>
          <xdr:colOff>0</xdr:colOff>
          <xdr:row>97</xdr:row>
          <xdr:rowOff>0</xdr:rowOff>
        </xdr:to>
        <xdr:sp macro="" textlink="">
          <xdr:nvSpPr>
            <xdr:cNvPr id="1403" name="Group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105</xdr:row>
          <xdr:rowOff>9525</xdr:rowOff>
        </xdr:from>
        <xdr:to>
          <xdr:col>12</xdr:col>
          <xdr:colOff>0</xdr:colOff>
          <xdr:row>106</xdr:row>
          <xdr:rowOff>0</xdr:rowOff>
        </xdr:to>
        <xdr:sp macro="" textlink="">
          <xdr:nvSpPr>
            <xdr:cNvPr id="1404" name="Group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117</xdr:row>
          <xdr:rowOff>0</xdr:rowOff>
        </xdr:from>
        <xdr:to>
          <xdr:col>12</xdr:col>
          <xdr:colOff>0</xdr:colOff>
          <xdr:row>118</xdr:row>
          <xdr:rowOff>9525</xdr:rowOff>
        </xdr:to>
        <xdr:sp macro="" textlink="">
          <xdr:nvSpPr>
            <xdr:cNvPr id="1405" name="Group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120</xdr:row>
          <xdr:rowOff>0</xdr:rowOff>
        </xdr:from>
        <xdr:to>
          <xdr:col>12</xdr:col>
          <xdr:colOff>0</xdr:colOff>
          <xdr:row>121</xdr:row>
          <xdr:rowOff>9525</xdr:rowOff>
        </xdr:to>
        <xdr:sp macro="" textlink="">
          <xdr:nvSpPr>
            <xdr:cNvPr id="1406" name="Group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119</xdr:row>
          <xdr:rowOff>0</xdr:rowOff>
        </xdr:from>
        <xdr:to>
          <xdr:col>12</xdr:col>
          <xdr:colOff>0</xdr:colOff>
          <xdr:row>120</xdr:row>
          <xdr:rowOff>0</xdr:rowOff>
        </xdr:to>
        <xdr:sp macro="" textlink="">
          <xdr:nvSpPr>
            <xdr:cNvPr id="1407" name="Group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9525</xdr:rowOff>
        </xdr:from>
        <xdr:to>
          <xdr:col>12</xdr:col>
          <xdr:colOff>0</xdr:colOff>
          <xdr:row>128</xdr:row>
          <xdr:rowOff>9525</xdr:rowOff>
        </xdr:to>
        <xdr:sp macro="" textlink="">
          <xdr:nvSpPr>
            <xdr:cNvPr id="1408" name="Group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142</xdr:row>
          <xdr:rowOff>9525</xdr:rowOff>
        </xdr:from>
        <xdr:to>
          <xdr:col>12</xdr:col>
          <xdr:colOff>0</xdr:colOff>
          <xdr:row>143</xdr:row>
          <xdr:rowOff>0</xdr:rowOff>
        </xdr:to>
        <xdr:sp macro="" textlink="">
          <xdr:nvSpPr>
            <xdr:cNvPr id="1410" name="Group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158</xdr:row>
          <xdr:rowOff>9525</xdr:rowOff>
        </xdr:from>
        <xdr:to>
          <xdr:col>12</xdr:col>
          <xdr:colOff>0</xdr:colOff>
          <xdr:row>159</xdr:row>
          <xdr:rowOff>0</xdr:rowOff>
        </xdr:to>
        <xdr:sp macro="" textlink="">
          <xdr:nvSpPr>
            <xdr:cNvPr id="1411" name="Group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166</xdr:row>
          <xdr:rowOff>9525</xdr:rowOff>
        </xdr:from>
        <xdr:to>
          <xdr:col>12</xdr:col>
          <xdr:colOff>0</xdr:colOff>
          <xdr:row>167</xdr:row>
          <xdr:rowOff>0</xdr:rowOff>
        </xdr:to>
        <xdr:sp macro="" textlink="">
          <xdr:nvSpPr>
            <xdr:cNvPr id="1412" name="Group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172</xdr:row>
          <xdr:rowOff>9525</xdr:rowOff>
        </xdr:from>
        <xdr:to>
          <xdr:col>12</xdr:col>
          <xdr:colOff>0</xdr:colOff>
          <xdr:row>173</xdr:row>
          <xdr:rowOff>9525</xdr:rowOff>
        </xdr:to>
        <xdr:sp macro="" textlink="">
          <xdr:nvSpPr>
            <xdr:cNvPr id="1413" name="Group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186</xdr:row>
          <xdr:rowOff>9525</xdr:rowOff>
        </xdr:from>
        <xdr:to>
          <xdr:col>12</xdr:col>
          <xdr:colOff>0</xdr:colOff>
          <xdr:row>187</xdr:row>
          <xdr:rowOff>9525</xdr:rowOff>
        </xdr:to>
        <xdr:sp macro="" textlink="">
          <xdr:nvSpPr>
            <xdr:cNvPr id="1414" name="Group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197</xdr:row>
          <xdr:rowOff>9525</xdr:rowOff>
        </xdr:from>
        <xdr:to>
          <xdr:col>12</xdr:col>
          <xdr:colOff>0</xdr:colOff>
          <xdr:row>198</xdr:row>
          <xdr:rowOff>0</xdr:rowOff>
        </xdr:to>
        <xdr:sp macro="" textlink="">
          <xdr:nvSpPr>
            <xdr:cNvPr id="1415" name="Group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201</xdr:row>
          <xdr:rowOff>9525</xdr:rowOff>
        </xdr:from>
        <xdr:to>
          <xdr:col>12</xdr:col>
          <xdr:colOff>0</xdr:colOff>
          <xdr:row>202</xdr:row>
          <xdr:rowOff>0</xdr:rowOff>
        </xdr:to>
        <xdr:sp macro="" textlink="">
          <xdr:nvSpPr>
            <xdr:cNvPr id="1416" name="Group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9525</xdr:rowOff>
        </xdr:from>
        <xdr:to>
          <xdr:col>12</xdr:col>
          <xdr:colOff>0</xdr:colOff>
          <xdr:row>200</xdr:row>
          <xdr:rowOff>9525</xdr:rowOff>
        </xdr:to>
        <xdr:sp macro="" textlink="">
          <xdr:nvSpPr>
            <xdr:cNvPr id="1417" name="Group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204</xdr:row>
          <xdr:rowOff>9525</xdr:rowOff>
        </xdr:from>
        <xdr:to>
          <xdr:col>12</xdr:col>
          <xdr:colOff>0</xdr:colOff>
          <xdr:row>205</xdr:row>
          <xdr:rowOff>9525</xdr:rowOff>
        </xdr:to>
        <xdr:sp macro="" textlink="">
          <xdr:nvSpPr>
            <xdr:cNvPr id="1418" name="Group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9525</xdr:rowOff>
        </xdr:from>
        <xdr:to>
          <xdr:col>12</xdr:col>
          <xdr:colOff>0</xdr:colOff>
          <xdr:row>206</xdr:row>
          <xdr:rowOff>0</xdr:rowOff>
        </xdr:to>
        <xdr:sp macro="" textlink="">
          <xdr:nvSpPr>
            <xdr:cNvPr id="1419" name="Group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206</xdr:row>
          <xdr:rowOff>9525</xdr:rowOff>
        </xdr:from>
        <xdr:to>
          <xdr:col>12</xdr:col>
          <xdr:colOff>0</xdr:colOff>
          <xdr:row>207</xdr:row>
          <xdr:rowOff>0</xdr:rowOff>
        </xdr:to>
        <xdr:sp macro="" textlink="">
          <xdr:nvSpPr>
            <xdr:cNvPr id="1420" name="Group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208</xdr:row>
          <xdr:rowOff>9525</xdr:rowOff>
        </xdr:from>
        <xdr:to>
          <xdr:col>12</xdr:col>
          <xdr:colOff>0</xdr:colOff>
          <xdr:row>209</xdr:row>
          <xdr:rowOff>0</xdr:rowOff>
        </xdr:to>
        <xdr:sp macro="" textlink="">
          <xdr:nvSpPr>
            <xdr:cNvPr id="1421" name="Group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209</xdr:row>
          <xdr:rowOff>9525</xdr:rowOff>
        </xdr:from>
        <xdr:to>
          <xdr:col>12</xdr:col>
          <xdr:colOff>0</xdr:colOff>
          <xdr:row>210</xdr:row>
          <xdr:rowOff>0</xdr:rowOff>
        </xdr:to>
        <xdr:sp macro="" textlink="">
          <xdr:nvSpPr>
            <xdr:cNvPr id="1422" name="Group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210</xdr:row>
          <xdr:rowOff>9525</xdr:rowOff>
        </xdr:from>
        <xdr:to>
          <xdr:col>12</xdr:col>
          <xdr:colOff>0</xdr:colOff>
          <xdr:row>211</xdr:row>
          <xdr:rowOff>9525</xdr:rowOff>
        </xdr:to>
        <xdr:sp macro="" textlink="">
          <xdr:nvSpPr>
            <xdr:cNvPr id="1423" name="Group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9525</xdr:rowOff>
        </xdr:from>
        <xdr:to>
          <xdr:col>12</xdr:col>
          <xdr:colOff>0</xdr:colOff>
          <xdr:row>212</xdr:row>
          <xdr:rowOff>0</xdr:rowOff>
        </xdr:to>
        <xdr:sp macro="" textlink="">
          <xdr:nvSpPr>
            <xdr:cNvPr id="1424" name="Group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218</xdr:row>
          <xdr:rowOff>9525</xdr:rowOff>
        </xdr:from>
        <xdr:to>
          <xdr:col>12</xdr:col>
          <xdr:colOff>0</xdr:colOff>
          <xdr:row>219</xdr:row>
          <xdr:rowOff>0</xdr:rowOff>
        </xdr:to>
        <xdr:sp macro="" textlink="">
          <xdr:nvSpPr>
            <xdr:cNvPr id="1425" name="Group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219</xdr:row>
          <xdr:rowOff>9525</xdr:rowOff>
        </xdr:from>
        <xdr:to>
          <xdr:col>12</xdr:col>
          <xdr:colOff>0</xdr:colOff>
          <xdr:row>220</xdr:row>
          <xdr:rowOff>9525</xdr:rowOff>
        </xdr:to>
        <xdr:sp macro="" textlink="">
          <xdr:nvSpPr>
            <xdr:cNvPr id="1426" name="Group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220</xdr:row>
          <xdr:rowOff>9525</xdr:rowOff>
        </xdr:from>
        <xdr:to>
          <xdr:col>12</xdr:col>
          <xdr:colOff>0</xdr:colOff>
          <xdr:row>221</xdr:row>
          <xdr:rowOff>0</xdr:rowOff>
        </xdr:to>
        <xdr:sp macro="" textlink="">
          <xdr:nvSpPr>
            <xdr:cNvPr id="1427" name="Group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223</xdr:row>
          <xdr:rowOff>9525</xdr:rowOff>
        </xdr:from>
        <xdr:to>
          <xdr:col>12</xdr:col>
          <xdr:colOff>0</xdr:colOff>
          <xdr:row>224</xdr:row>
          <xdr:rowOff>0</xdr:rowOff>
        </xdr:to>
        <xdr:sp macro="" textlink="">
          <xdr:nvSpPr>
            <xdr:cNvPr id="1428" name="Group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224</xdr:row>
          <xdr:rowOff>9525</xdr:rowOff>
        </xdr:from>
        <xdr:to>
          <xdr:col>12</xdr:col>
          <xdr:colOff>0</xdr:colOff>
          <xdr:row>225</xdr:row>
          <xdr:rowOff>9525</xdr:rowOff>
        </xdr:to>
        <xdr:sp macro="" textlink="">
          <xdr:nvSpPr>
            <xdr:cNvPr id="1429" name="Group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226</xdr:row>
          <xdr:rowOff>9525</xdr:rowOff>
        </xdr:from>
        <xdr:to>
          <xdr:col>12</xdr:col>
          <xdr:colOff>0</xdr:colOff>
          <xdr:row>227</xdr:row>
          <xdr:rowOff>0</xdr:rowOff>
        </xdr:to>
        <xdr:sp macro="" textlink="">
          <xdr:nvSpPr>
            <xdr:cNvPr id="1430" name="Group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228</xdr:row>
          <xdr:rowOff>9525</xdr:rowOff>
        </xdr:from>
        <xdr:to>
          <xdr:col>12</xdr:col>
          <xdr:colOff>0</xdr:colOff>
          <xdr:row>229</xdr:row>
          <xdr:rowOff>0</xdr:rowOff>
        </xdr:to>
        <xdr:sp macro="" textlink="">
          <xdr:nvSpPr>
            <xdr:cNvPr id="1431" name="Group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234</xdr:row>
          <xdr:rowOff>9525</xdr:rowOff>
        </xdr:from>
        <xdr:to>
          <xdr:col>12</xdr:col>
          <xdr:colOff>0</xdr:colOff>
          <xdr:row>235</xdr:row>
          <xdr:rowOff>0</xdr:rowOff>
        </xdr:to>
        <xdr:sp macro="" textlink="">
          <xdr:nvSpPr>
            <xdr:cNvPr id="1432" name="Group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236</xdr:row>
          <xdr:rowOff>9525</xdr:rowOff>
        </xdr:from>
        <xdr:to>
          <xdr:col>12</xdr:col>
          <xdr:colOff>0</xdr:colOff>
          <xdr:row>237</xdr:row>
          <xdr:rowOff>0</xdr:rowOff>
        </xdr:to>
        <xdr:sp macro="" textlink="">
          <xdr:nvSpPr>
            <xdr:cNvPr id="1433" name="Group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293</xdr:row>
          <xdr:rowOff>28575</xdr:rowOff>
        </xdr:from>
        <xdr:to>
          <xdr:col>10</xdr:col>
          <xdr:colOff>371475</xdr:colOff>
          <xdr:row>293</xdr:row>
          <xdr:rowOff>152400</xdr:rowOff>
        </xdr:to>
        <xdr:sp macro="" textlink="">
          <xdr:nvSpPr>
            <xdr:cNvPr id="1435" name="Option Butto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306</xdr:row>
          <xdr:rowOff>9525</xdr:rowOff>
        </xdr:from>
        <xdr:to>
          <xdr:col>12</xdr:col>
          <xdr:colOff>0</xdr:colOff>
          <xdr:row>307</xdr:row>
          <xdr:rowOff>0</xdr:rowOff>
        </xdr:to>
        <xdr:sp macro="" textlink="">
          <xdr:nvSpPr>
            <xdr:cNvPr id="1438" name="Group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323</xdr:row>
          <xdr:rowOff>9525</xdr:rowOff>
        </xdr:from>
        <xdr:to>
          <xdr:col>12</xdr:col>
          <xdr:colOff>0</xdr:colOff>
          <xdr:row>324</xdr:row>
          <xdr:rowOff>9525</xdr:rowOff>
        </xdr:to>
        <xdr:sp macro="" textlink="">
          <xdr:nvSpPr>
            <xdr:cNvPr id="1439" name="Group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325</xdr:row>
          <xdr:rowOff>9525</xdr:rowOff>
        </xdr:from>
        <xdr:to>
          <xdr:col>12</xdr:col>
          <xdr:colOff>0</xdr:colOff>
          <xdr:row>326</xdr:row>
          <xdr:rowOff>0</xdr:rowOff>
        </xdr:to>
        <xdr:sp macro="" textlink="">
          <xdr:nvSpPr>
            <xdr:cNvPr id="1440" name="Group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350</xdr:row>
          <xdr:rowOff>9525</xdr:rowOff>
        </xdr:from>
        <xdr:to>
          <xdr:col>12</xdr:col>
          <xdr:colOff>0</xdr:colOff>
          <xdr:row>351</xdr:row>
          <xdr:rowOff>0</xdr:rowOff>
        </xdr:to>
        <xdr:sp macro="" textlink="">
          <xdr:nvSpPr>
            <xdr:cNvPr id="1441" name="Group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348</xdr:row>
          <xdr:rowOff>28575</xdr:rowOff>
        </xdr:from>
        <xdr:to>
          <xdr:col>11</xdr:col>
          <xdr:colOff>371475</xdr:colOff>
          <xdr:row>348</xdr:row>
          <xdr:rowOff>152400</xdr:rowOff>
        </xdr:to>
        <xdr:sp macro="" textlink="">
          <xdr:nvSpPr>
            <xdr:cNvPr id="1442" name="Option Button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9525</xdr:rowOff>
        </xdr:from>
        <xdr:to>
          <xdr:col>11</xdr:col>
          <xdr:colOff>504825</xdr:colOff>
          <xdr:row>38</xdr:row>
          <xdr:rowOff>0</xdr:rowOff>
        </xdr:to>
        <xdr:sp macro="" textlink="">
          <xdr:nvSpPr>
            <xdr:cNvPr id="1443" name="Group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9525</xdr:rowOff>
        </xdr:from>
        <xdr:to>
          <xdr:col>11</xdr:col>
          <xdr:colOff>504825</xdr:colOff>
          <xdr:row>42</xdr:row>
          <xdr:rowOff>0</xdr:rowOff>
        </xdr:to>
        <xdr:sp macro="" textlink="">
          <xdr:nvSpPr>
            <xdr:cNvPr id="1444" name="Group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9525</xdr:rowOff>
        </xdr:from>
        <xdr:to>
          <xdr:col>11</xdr:col>
          <xdr:colOff>504825</xdr:colOff>
          <xdr:row>48</xdr:row>
          <xdr:rowOff>0</xdr:rowOff>
        </xdr:to>
        <xdr:sp macro="" textlink="">
          <xdr:nvSpPr>
            <xdr:cNvPr id="1445" name="Group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54</xdr:row>
          <xdr:rowOff>9525</xdr:rowOff>
        </xdr:from>
        <xdr:to>
          <xdr:col>11</xdr:col>
          <xdr:colOff>504825</xdr:colOff>
          <xdr:row>55</xdr:row>
          <xdr:rowOff>0</xdr:rowOff>
        </xdr:to>
        <xdr:sp macro="" textlink="">
          <xdr:nvSpPr>
            <xdr:cNvPr id="1446" name="Group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9525</xdr:rowOff>
        </xdr:from>
        <xdr:to>
          <xdr:col>11</xdr:col>
          <xdr:colOff>504825</xdr:colOff>
          <xdr:row>56</xdr:row>
          <xdr:rowOff>0</xdr:rowOff>
        </xdr:to>
        <xdr:sp macro="" textlink="">
          <xdr:nvSpPr>
            <xdr:cNvPr id="1447" name="Group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64</xdr:row>
          <xdr:rowOff>9525</xdr:rowOff>
        </xdr:from>
        <xdr:to>
          <xdr:col>11</xdr:col>
          <xdr:colOff>504825</xdr:colOff>
          <xdr:row>65</xdr:row>
          <xdr:rowOff>0</xdr:rowOff>
        </xdr:to>
        <xdr:sp macro="" textlink="">
          <xdr:nvSpPr>
            <xdr:cNvPr id="1448" name="Group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84</xdr:row>
          <xdr:rowOff>9525</xdr:rowOff>
        </xdr:from>
        <xdr:to>
          <xdr:col>11</xdr:col>
          <xdr:colOff>504825</xdr:colOff>
          <xdr:row>85</xdr:row>
          <xdr:rowOff>0</xdr:rowOff>
        </xdr:to>
        <xdr:sp macro="" textlink="">
          <xdr:nvSpPr>
            <xdr:cNvPr id="1449" name="Group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88</xdr:row>
          <xdr:rowOff>9525</xdr:rowOff>
        </xdr:from>
        <xdr:to>
          <xdr:col>11</xdr:col>
          <xdr:colOff>504825</xdr:colOff>
          <xdr:row>89</xdr:row>
          <xdr:rowOff>0</xdr:rowOff>
        </xdr:to>
        <xdr:sp macro="" textlink="">
          <xdr:nvSpPr>
            <xdr:cNvPr id="1450" name="Group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90</xdr:row>
          <xdr:rowOff>9525</xdr:rowOff>
        </xdr:from>
        <xdr:to>
          <xdr:col>11</xdr:col>
          <xdr:colOff>504825</xdr:colOff>
          <xdr:row>91</xdr:row>
          <xdr:rowOff>0</xdr:rowOff>
        </xdr:to>
        <xdr:sp macro="" textlink="">
          <xdr:nvSpPr>
            <xdr:cNvPr id="1451" name="Group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92</xdr:row>
          <xdr:rowOff>9525</xdr:rowOff>
        </xdr:from>
        <xdr:to>
          <xdr:col>11</xdr:col>
          <xdr:colOff>504825</xdr:colOff>
          <xdr:row>93</xdr:row>
          <xdr:rowOff>0</xdr:rowOff>
        </xdr:to>
        <xdr:sp macro="" textlink="">
          <xdr:nvSpPr>
            <xdr:cNvPr id="1452" name="Group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94</xdr:row>
          <xdr:rowOff>9525</xdr:rowOff>
        </xdr:from>
        <xdr:to>
          <xdr:col>11</xdr:col>
          <xdr:colOff>504825</xdr:colOff>
          <xdr:row>95</xdr:row>
          <xdr:rowOff>0</xdr:rowOff>
        </xdr:to>
        <xdr:sp macro="" textlink="">
          <xdr:nvSpPr>
            <xdr:cNvPr id="1453" name="Group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97</xdr:row>
          <xdr:rowOff>0</xdr:rowOff>
        </xdr:from>
        <xdr:to>
          <xdr:col>12</xdr:col>
          <xdr:colOff>0</xdr:colOff>
          <xdr:row>98</xdr:row>
          <xdr:rowOff>9525</xdr:rowOff>
        </xdr:to>
        <xdr:sp macro="" textlink="">
          <xdr:nvSpPr>
            <xdr:cNvPr id="1454" name="Group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98</xdr:row>
          <xdr:rowOff>9525</xdr:rowOff>
        </xdr:from>
        <xdr:to>
          <xdr:col>12</xdr:col>
          <xdr:colOff>0</xdr:colOff>
          <xdr:row>99</xdr:row>
          <xdr:rowOff>0</xdr:rowOff>
        </xdr:to>
        <xdr:sp macro="" textlink="">
          <xdr:nvSpPr>
            <xdr:cNvPr id="1455" name="Group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101</xdr:row>
          <xdr:rowOff>9525</xdr:rowOff>
        </xdr:from>
        <xdr:to>
          <xdr:col>11</xdr:col>
          <xdr:colOff>504825</xdr:colOff>
          <xdr:row>102</xdr:row>
          <xdr:rowOff>0</xdr:rowOff>
        </xdr:to>
        <xdr:sp macro="" textlink="">
          <xdr:nvSpPr>
            <xdr:cNvPr id="1456" name="Group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108</xdr:row>
          <xdr:rowOff>9525</xdr:rowOff>
        </xdr:from>
        <xdr:to>
          <xdr:col>11</xdr:col>
          <xdr:colOff>504825</xdr:colOff>
          <xdr:row>109</xdr:row>
          <xdr:rowOff>0</xdr:rowOff>
        </xdr:to>
        <xdr:sp macro="" textlink="">
          <xdr:nvSpPr>
            <xdr:cNvPr id="1457" name="Group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122</xdr:row>
          <xdr:rowOff>9525</xdr:rowOff>
        </xdr:from>
        <xdr:to>
          <xdr:col>15</xdr:col>
          <xdr:colOff>9525</xdr:colOff>
          <xdr:row>122</xdr:row>
          <xdr:rowOff>190500</xdr:rowOff>
        </xdr:to>
        <xdr:sp macro="" textlink="">
          <xdr:nvSpPr>
            <xdr:cNvPr id="1460" name="Group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129</xdr:row>
          <xdr:rowOff>9525</xdr:rowOff>
        </xdr:from>
        <xdr:to>
          <xdr:col>12</xdr:col>
          <xdr:colOff>0</xdr:colOff>
          <xdr:row>130</xdr:row>
          <xdr:rowOff>0</xdr:rowOff>
        </xdr:to>
        <xdr:sp macro="" textlink="">
          <xdr:nvSpPr>
            <xdr:cNvPr id="1462" name="Group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133</xdr:row>
          <xdr:rowOff>9525</xdr:rowOff>
        </xdr:from>
        <xdr:to>
          <xdr:col>11</xdr:col>
          <xdr:colOff>504825</xdr:colOff>
          <xdr:row>134</xdr:row>
          <xdr:rowOff>0</xdr:rowOff>
        </xdr:to>
        <xdr:sp macro="" textlink="">
          <xdr:nvSpPr>
            <xdr:cNvPr id="1463" name="Group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135</xdr:row>
          <xdr:rowOff>9525</xdr:rowOff>
        </xdr:from>
        <xdr:to>
          <xdr:col>11</xdr:col>
          <xdr:colOff>504825</xdr:colOff>
          <xdr:row>136</xdr:row>
          <xdr:rowOff>0</xdr:rowOff>
        </xdr:to>
        <xdr:sp macro="" textlink="">
          <xdr:nvSpPr>
            <xdr:cNvPr id="1464" name="Group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159</xdr:row>
          <xdr:rowOff>9525</xdr:rowOff>
        </xdr:from>
        <xdr:to>
          <xdr:col>11</xdr:col>
          <xdr:colOff>504825</xdr:colOff>
          <xdr:row>160</xdr:row>
          <xdr:rowOff>0</xdr:rowOff>
        </xdr:to>
        <xdr:sp macro="" textlink="">
          <xdr:nvSpPr>
            <xdr:cNvPr id="1468" name="Group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160</xdr:row>
          <xdr:rowOff>9525</xdr:rowOff>
        </xdr:from>
        <xdr:to>
          <xdr:col>11</xdr:col>
          <xdr:colOff>504825</xdr:colOff>
          <xdr:row>161</xdr:row>
          <xdr:rowOff>0</xdr:rowOff>
        </xdr:to>
        <xdr:sp macro="" textlink="">
          <xdr:nvSpPr>
            <xdr:cNvPr id="1469" name="Group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161</xdr:row>
          <xdr:rowOff>9525</xdr:rowOff>
        </xdr:from>
        <xdr:to>
          <xdr:col>11</xdr:col>
          <xdr:colOff>504825</xdr:colOff>
          <xdr:row>162</xdr:row>
          <xdr:rowOff>0</xdr:rowOff>
        </xdr:to>
        <xdr:sp macro="" textlink="">
          <xdr:nvSpPr>
            <xdr:cNvPr id="1470" name="Group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163</xdr:row>
          <xdr:rowOff>9525</xdr:rowOff>
        </xdr:from>
        <xdr:to>
          <xdr:col>11</xdr:col>
          <xdr:colOff>504825</xdr:colOff>
          <xdr:row>164</xdr:row>
          <xdr:rowOff>0</xdr:rowOff>
        </xdr:to>
        <xdr:sp macro="" textlink="">
          <xdr:nvSpPr>
            <xdr:cNvPr id="1471" name="Group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168</xdr:row>
          <xdr:rowOff>9525</xdr:rowOff>
        </xdr:from>
        <xdr:to>
          <xdr:col>11</xdr:col>
          <xdr:colOff>504825</xdr:colOff>
          <xdr:row>169</xdr:row>
          <xdr:rowOff>0</xdr:rowOff>
        </xdr:to>
        <xdr:sp macro="" textlink="">
          <xdr:nvSpPr>
            <xdr:cNvPr id="1472" name="Group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176</xdr:row>
          <xdr:rowOff>9525</xdr:rowOff>
        </xdr:from>
        <xdr:to>
          <xdr:col>11</xdr:col>
          <xdr:colOff>504825</xdr:colOff>
          <xdr:row>177</xdr:row>
          <xdr:rowOff>0</xdr:rowOff>
        </xdr:to>
        <xdr:sp macro="" textlink="">
          <xdr:nvSpPr>
            <xdr:cNvPr id="1473" name="Group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180</xdr:row>
          <xdr:rowOff>9525</xdr:rowOff>
        </xdr:from>
        <xdr:to>
          <xdr:col>11</xdr:col>
          <xdr:colOff>504825</xdr:colOff>
          <xdr:row>181</xdr:row>
          <xdr:rowOff>0</xdr:rowOff>
        </xdr:to>
        <xdr:sp macro="" textlink="">
          <xdr:nvSpPr>
            <xdr:cNvPr id="1474" name="Group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182</xdr:row>
          <xdr:rowOff>9525</xdr:rowOff>
        </xdr:from>
        <xdr:to>
          <xdr:col>11</xdr:col>
          <xdr:colOff>504825</xdr:colOff>
          <xdr:row>183</xdr:row>
          <xdr:rowOff>0</xdr:rowOff>
        </xdr:to>
        <xdr:sp macro="" textlink="">
          <xdr:nvSpPr>
            <xdr:cNvPr id="1475" name="Group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184</xdr:row>
          <xdr:rowOff>9525</xdr:rowOff>
        </xdr:from>
        <xdr:to>
          <xdr:col>11</xdr:col>
          <xdr:colOff>504825</xdr:colOff>
          <xdr:row>185</xdr:row>
          <xdr:rowOff>0</xdr:rowOff>
        </xdr:to>
        <xdr:sp macro="" textlink="">
          <xdr:nvSpPr>
            <xdr:cNvPr id="1476" name="Group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203</xdr:row>
          <xdr:rowOff>9525</xdr:rowOff>
        </xdr:from>
        <xdr:to>
          <xdr:col>11</xdr:col>
          <xdr:colOff>504825</xdr:colOff>
          <xdr:row>204</xdr:row>
          <xdr:rowOff>0</xdr:rowOff>
        </xdr:to>
        <xdr:sp macro="" textlink="">
          <xdr:nvSpPr>
            <xdr:cNvPr id="1480" name="Group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222</xdr:row>
          <xdr:rowOff>9525</xdr:rowOff>
        </xdr:from>
        <xdr:to>
          <xdr:col>11</xdr:col>
          <xdr:colOff>504825</xdr:colOff>
          <xdr:row>223</xdr:row>
          <xdr:rowOff>0</xdr:rowOff>
        </xdr:to>
        <xdr:sp macro="" textlink="">
          <xdr:nvSpPr>
            <xdr:cNvPr id="1481" name="Group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240</xdr:row>
          <xdr:rowOff>9525</xdr:rowOff>
        </xdr:from>
        <xdr:to>
          <xdr:col>11</xdr:col>
          <xdr:colOff>504825</xdr:colOff>
          <xdr:row>241</xdr:row>
          <xdr:rowOff>0</xdr:rowOff>
        </xdr:to>
        <xdr:sp macro="" textlink="">
          <xdr:nvSpPr>
            <xdr:cNvPr id="1482" name="Group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242</xdr:row>
          <xdr:rowOff>9525</xdr:rowOff>
        </xdr:from>
        <xdr:to>
          <xdr:col>11</xdr:col>
          <xdr:colOff>504825</xdr:colOff>
          <xdr:row>243</xdr:row>
          <xdr:rowOff>0</xdr:rowOff>
        </xdr:to>
        <xdr:sp macro="" textlink="">
          <xdr:nvSpPr>
            <xdr:cNvPr id="1483" name="Group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244</xdr:row>
          <xdr:rowOff>9525</xdr:rowOff>
        </xdr:from>
        <xdr:to>
          <xdr:col>11</xdr:col>
          <xdr:colOff>504825</xdr:colOff>
          <xdr:row>245</xdr:row>
          <xdr:rowOff>0</xdr:rowOff>
        </xdr:to>
        <xdr:sp macro="" textlink="">
          <xdr:nvSpPr>
            <xdr:cNvPr id="1484" name="Group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9525</xdr:rowOff>
        </xdr:from>
        <xdr:to>
          <xdr:col>11</xdr:col>
          <xdr:colOff>504825</xdr:colOff>
          <xdr:row>254</xdr:row>
          <xdr:rowOff>0</xdr:rowOff>
        </xdr:to>
        <xdr:sp macro="" textlink="">
          <xdr:nvSpPr>
            <xdr:cNvPr id="1490" name="Group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258</xdr:row>
          <xdr:rowOff>9525</xdr:rowOff>
        </xdr:from>
        <xdr:to>
          <xdr:col>11</xdr:col>
          <xdr:colOff>504825</xdr:colOff>
          <xdr:row>259</xdr:row>
          <xdr:rowOff>0</xdr:rowOff>
        </xdr:to>
        <xdr:sp macro="" textlink="">
          <xdr:nvSpPr>
            <xdr:cNvPr id="1491" name="Group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271</xdr:row>
          <xdr:rowOff>9525</xdr:rowOff>
        </xdr:from>
        <xdr:to>
          <xdr:col>11</xdr:col>
          <xdr:colOff>504825</xdr:colOff>
          <xdr:row>272</xdr:row>
          <xdr:rowOff>0</xdr:rowOff>
        </xdr:to>
        <xdr:sp macro="" textlink="">
          <xdr:nvSpPr>
            <xdr:cNvPr id="1492" name="Group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276</xdr:row>
          <xdr:rowOff>9525</xdr:rowOff>
        </xdr:from>
        <xdr:to>
          <xdr:col>11</xdr:col>
          <xdr:colOff>504825</xdr:colOff>
          <xdr:row>277</xdr:row>
          <xdr:rowOff>0</xdr:rowOff>
        </xdr:to>
        <xdr:sp macro="" textlink="">
          <xdr:nvSpPr>
            <xdr:cNvPr id="1494" name="Group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278</xdr:row>
          <xdr:rowOff>9525</xdr:rowOff>
        </xdr:from>
        <xdr:to>
          <xdr:col>11</xdr:col>
          <xdr:colOff>504825</xdr:colOff>
          <xdr:row>279</xdr:row>
          <xdr:rowOff>0</xdr:rowOff>
        </xdr:to>
        <xdr:sp macro="" textlink="">
          <xdr:nvSpPr>
            <xdr:cNvPr id="1495" name="Group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283</xdr:row>
          <xdr:rowOff>9525</xdr:rowOff>
        </xdr:from>
        <xdr:to>
          <xdr:col>11</xdr:col>
          <xdr:colOff>504825</xdr:colOff>
          <xdr:row>284</xdr:row>
          <xdr:rowOff>0</xdr:rowOff>
        </xdr:to>
        <xdr:sp macro="" textlink="">
          <xdr:nvSpPr>
            <xdr:cNvPr id="1496" name="Group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285</xdr:row>
          <xdr:rowOff>9525</xdr:rowOff>
        </xdr:from>
        <xdr:to>
          <xdr:col>11</xdr:col>
          <xdr:colOff>504825</xdr:colOff>
          <xdr:row>286</xdr:row>
          <xdr:rowOff>0</xdr:rowOff>
        </xdr:to>
        <xdr:sp macro="" textlink="">
          <xdr:nvSpPr>
            <xdr:cNvPr id="1497" name="Group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290</xdr:row>
          <xdr:rowOff>9525</xdr:rowOff>
        </xdr:from>
        <xdr:to>
          <xdr:col>11</xdr:col>
          <xdr:colOff>504825</xdr:colOff>
          <xdr:row>291</xdr:row>
          <xdr:rowOff>0</xdr:rowOff>
        </xdr:to>
        <xdr:sp macro="" textlink="">
          <xdr:nvSpPr>
            <xdr:cNvPr id="1498" name="Group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292</xdr:row>
          <xdr:rowOff>9525</xdr:rowOff>
        </xdr:from>
        <xdr:to>
          <xdr:col>11</xdr:col>
          <xdr:colOff>504825</xdr:colOff>
          <xdr:row>293</xdr:row>
          <xdr:rowOff>0</xdr:rowOff>
        </xdr:to>
        <xdr:sp macro="" textlink="">
          <xdr:nvSpPr>
            <xdr:cNvPr id="1499" name="Group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293</xdr:row>
          <xdr:rowOff>9525</xdr:rowOff>
        </xdr:from>
        <xdr:to>
          <xdr:col>11</xdr:col>
          <xdr:colOff>504825</xdr:colOff>
          <xdr:row>294</xdr:row>
          <xdr:rowOff>0</xdr:rowOff>
        </xdr:to>
        <xdr:sp macro="" textlink="">
          <xdr:nvSpPr>
            <xdr:cNvPr id="1500" name="Group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294</xdr:row>
          <xdr:rowOff>9525</xdr:rowOff>
        </xdr:from>
        <xdr:to>
          <xdr:col>11</xdr:col>
          <xdr:colOff>504825</xdr:colOff>
          <xdr:row>295</xdr:row>
          <xdr:rowOff>0</xdr:rowOff>
        </xdr:to>
        <xdr:sp macro="" textlink="">
          <xdr:nvSpPr>
            <xdr:cNvPr id="1501" name="Group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295</xdr:row>
          <xdr:rowOff>9525</xdr:rowOff>
        </xdr:from>
        <xdr:to>
          <xdr:col>11</xdr:col>
          <xdr:colOff>504825</xdr:colOff>
          <xdr:row>296</xdr:row>
          <xdr:rowOff>0</xdr:rowOff>
        </xdr:to>
        <xdr:sp macro="" textlink="">
          <xdr:nvSpPr>
            <xdr:cNvPr id="1502" name="Group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296</xdr:row>
          <xdr:rowOff>9525</xdr:rowOff>
        </xdr:from>
        <xdr:to>
          <xdr:col>11</xdr:col>
          <xdr:colOff>504825</xdr:colOff>
          <xdr:row>297</xdr:row>
          <xdr:rowOff>0</xdr:rowOff>
        </xdr:to>
        <xdr:sp macro="" textlink="">
          <xdr:nvSpPr>
            <xdr:cNvPr id="1503" name="Group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11</xdr:col>
          <xdr:colOff>504825</xdr:colOff>
          <xdr:row>304</xdr:row>
          <xdr:rowOff>0</xdr:rowOff>
        </xdr:to>
        <xdr:sp macro="" textlink="">
          <xdr:nvSpPr>
            <xdr:cNvPr id="1504" name="Group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305</xdr:row>
          <xdr:rowOff>9525</xdr:rowOff>
        </xdr:from>
        <xdr:to>
          <xdr:col>11</xdr:col>
          <xdr:colOff>504825</xdr:colOff>
          <xdr:row>306</xdr:row>
          <xdr:rowOff>0</xdr:rowOff>
        </xdr:to>
        <xdr:sp macro="" textlink="">
          <xdr:nvSpPr>
            <xdr:cNvPr id="1505" name="Group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307</xdr:row>
          <xdr:rowOff>9525</xdr:rowOff>
        </xdr:from>
        <xdr:to>
          <xdr:col>11</xdr:col>
          <xdr:colOff>504825</xdr:colOff>
          <xdr:row>308</xdr:row>
          <xdr:rowOff>0</xdr:rowOff>
        </xdr:to>
        <xdr:sp macro="" textlink="">
          <xdr:nvSpPr>
            <xdr:cNvPr id="1506" name="Group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309</xdr:row>
          <xdr:rowOff>9525</xdr:rowOff>
        </xdr:from>
        <xdr:to>
          <xdr:col>11</xdr:col>
          <xdr:colOff>504825</xdr:colOff>
          <xdr:row>310</xdr:row>
          <xdr:rowOff>0</xdr:rowOff>
        </xdr:to>
        <xdr:sp macro="" textlink="">
          <xdr:nvSpPr>
            <xdr:cNvPr id="1507" name="Group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311</xdr:row>
          <xdr:rowOff>9525</xdr:rowOff>
        </xdr:from>
        <xdr:to>
          <xdr:col>11</xdr:col>
          <xdr:colOff>504825</xdr:colOff>
          <xdr:row>312</xdr:row>
          <xdr:rowOff>0</xdr:rowOff>
        </xdr:to>
        <xdr:sp macro="" textlink="">
          <xdr:nvSpPr>
            <xdr:cNvPr id="1508" name="Group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312</xdr:row>
          <xdr:rowOff>9525</xdr:rowOff>
        </xdr:from>
        <xdr:to>
          <xdr:col>11</xdr:col>
          <xdr:colOff>504825</xdr:colOff>
          <xdr:row>313</xdr:row>
          <xdr:rowOff>0</xdr:rowOff>
        </xdr:to>
        <xdr:sp macro="" textlink="">
          <xdr:nvSpPr>
            <xdr:cNvPr id="1509" name="Group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313</xdr:row>
          <xdr:rowOff>9525</xdr:rowOff>
        </xdr:from>
        <xdr:to>
          <xdr:col>11</xdr:col>
          <xdr:colOff>504825</xdr:colOff>
          <xdr:row>314</xdr:row>
          <xdr:rowOff>0</xdr:rowOff>
        </xdr:to>
        <xdr:sp macro="" textlink="">
          <xdr:nvSpPr>
            <xdr:cNvPr id="1510" name="Group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314</xdr:row>
          <xdr:rowOff>9525</xdr:rowOff>
        </xdr:from>
        <xdr:to>
          <xdr:col>11</xdr:col>
          <xdr:colOff>504825</xdr:colOff>
          <xdr:row>315</xdr:row>
          <xdr:rowOff>0</xdr:rowOff>
        </xdr:to>
        <xdr:sp macro="" textlink="">
          <xdr:nvSpPr>
            <xdr:cNvPr id="1511" name="Group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318</xdr:row>
          <xdr:rowOff>9525</xdr:rowOff>
        </xdr:from>
        <xdr:to>
          <xdr:col>11</xdr:col>
          <xdr:colOff>504825</xdr:colOff>
          <xdr:row>319</xdr:row>
          <xdr:rowOff>0</xdr:rowOff>
        </xdr:to>
        <xdr:sp macro="" textlink="">
          <xdr:nvSpPr>
            <xdr:cNvPr id="1512" name="Group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319</xdr:row>
          <xdr:rowOff>9525</xdr:rowOff>
        </xdr:from>
        <xdr:to>
          <xdr:col>11</xdr:col>
          <xdr:colOff>504825</xdr:colOff>
          <xdr:row>320</xdr:row>
          <xdr:rowOff>0</xdr:rowOff>
        </xdr:to>
        <xdr:sp macro="" textlink="">
          <xdr:nvSpPr>
            <xdr:cNvPr id="1513" name="Group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332</xdr:row>
          <xdr:rowOff>9525</xdr:rowOff>
        </xdr:from>
        <xdr:to>
          <xdr:col>11</xdr:col>
          <xdr:colOff>504825</xdr:colOff>
          <xdr:row>333</xdr:row>
          <xdr:rowOff>0</xdr:rowOff>
        </xdr:to>
        <xdr:sp macro="" textlink="">
          <xdr:nvSpPr>
            <xdr:cNvPr id="1514" name="Group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338</xdr:row>
          <xdr:rowOff>9525</xdr:rowOff>
        </xdr:from>
        <xdr:to>
          <xdr:col>11</xdr:col>
          <xdr:colOff>504825</xdr:colOff>
          <xdr:row>339</xdr:row>
          <xdr:rowOff>0</xdr:rowOff>
        </xdr:to>
        <xdr:sp macro="" textlink="">
          <xdr:nvSpPr>
            <xdr:cNvPr id="1516" name="Group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336</xdr:row>
          <xdr:rowOff>9525</xdr:rowOff>
        </xdr:from>
        <xdr:to>
          <xdr:col>11</xdr:col>
          <xdr:colOff>504825</xdr:colOff>
          <xdr:row>337</xdr:row>
          <xdr:rowOff>0</xdr:rowOff>
        </xdr:to>
        <xdr:sp macro="" textlink="">
          <xdr:nvSpPr>
            <xdr:cNvPr id="1517" name="Group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342</xdr:row>
          <xdr:rowOff>9525</xdr:rowOff>
        </xdr:from>
        <xdr:to>
          <xdr:col>11</xdr:col>
          <xdr:colOff>504825</xdr:colOff>
          <xdr:row>343</xdr:row>
          <xdr:rowOff>0</xdr:rowOff>
        </xdr:to>
        <xdr:sp macro="" textlink="">
          <xdr:nvSpPr>
            <xdr:cNvPr id="1518" name="Group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344</xdr:row>
          <xdr:rowOff>9525</xdr:rowOff>
        </xdr:from>
        <xdr:to>
          <xdr:col>11</xdr:col>
          <xdr:colOff>504825</xdr:colOff>
          <xdr:row>345</xdr:row>
          <xdr:rowOff>0</xdr:rowOff>
        </xdr:to>
        <xdr:sp macro="" textlink="">
          <xdr:nvSpPr>
            <xdr:cNvPr id="1519" name="Group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348</xdr:row>
          <xdr:rowOff>9525</xdr:rowOff>
        </xdr:from>
        <xdr:to>
          <xdr:col>11</xdr:col>
          <xdr:colOff>504825</xdr:colOff>
          <xdr:row>349</xdr:row>
          <xdr:rowOff>0</xdr:rowOff>
        </xdr:to>
        <xdr:sp macro="" textlink="">
          <xdr:nvSpPr>
            <xdr:cNvPr id="1520" name="Group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354</xdr:row>
          <xdr:rowOff>9525</xdr:rowOff>
        </xdr:from>
        <xdr:to>
          <xdr:col>11</xdr:col>
          <xdr:colOff>504825</xdr:colOff>
          <xdr:row>355</xdr:row>
          <xdr:rowOff>0</xdr:rowOff>
        </xdr:to>
        <xdr:sp macro="" textlink="">
          <xdr:nvSpPr>
            <xdr:cNvPr id="1521" name="Group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361</xdr:row>
          <xdr:rowOff>9525</xdr:rowOff>
        </xdr:from>
        <xdr:to>
          <xdr:col>11</xdr:col>
          <xdr:colOff>504825</xdr:colOff>
          <xdr:row>362</xdr:row>
          <xdr:rowOff>0</xdr:rowOff>
        </xdr:to>
        <xdr:sp macro="" textlink="">
          <xdr:nvSpPr>
            <xdr:cNvPr id="1522" name="Group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363</xdr:row>
          <xdr:rowOff>9525</xdr:rowOff>
        </xdr:from>
        <xdr:to>
          <xdr:col>11</xdr:col>
          <xdr:colOff>504825</xdr:colOff>
          <xdr:row>364</xdr:row>
          <xdr:rowOff>0</xdr:rowOff>
        </xdr:to>
        <xdr:sp macro="" textlink="">
          <xdr:nvSpPr>
            <xdr:cNvPr id="1523" name="Group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365</xdr:row>
          <xdr:rowOff>9525</xdr:rowOff>
        </xdr:from>
        <xdr:to>
          <xdr:col>11</xdr:col>
          <xdr:colOff>504825</xdr:colOff>
          <xdr:row>366</xdr:row>
          <xdr:rowOff>0</xdr:rowOff>
        </xdr:to>
        <xdr:sp macro="" textlink="">
          <xdr:nvSpPr>
            <xdr:cNvPr id="1524" name="Group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380</xdr:row>
          <xdr:rowOff>9525</xdr:rowOff>
        </xdr:from>
        <xdr:to>
          <xdr:col>11</xdr:col>
          <xdr:colOff>504825</xdr:colOff>
          <xdr:row>381</xdr:row>
          <xdr:rowOff>9525</xdr:rowOff>
        </xdr:to>
        <xdr:sp macro="" textlink="">
          <xdr:nvSpPr>
            <xdr:cNvPr id="1525" name="Group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379</xdr:row>
          <xdr:rowOff>9525</xdr:rowOff>
        </xdr:from>
        <xdr:to>
          <xdr:col>11</xdr:col>
          <xdr:colOff>504825</xdr:colOff>
          <xdr:row>380</xdr:row>
          <xdr:rowOff>19050</xdr:rowOff>
        </xdr:to>
        <xdr:sp macro="" textlink="">
          <xdr:nvSpPr>
            <xdr:cNvPr id="1526" name="Group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371</xdr:row>
          <xdr:rowOff>9525</xdr:rowOff>
        </xdr:from>
        <xdr:to>
          <xdr:col>11</xdr:col>
          <xdr:colOff>504825</xdr:colOff>
          <xdr:row>372</xdr:row>
          <xdr:rowOff>0</xdr:rowOff>
        </xdr:to>
        <xdr:sp macro="" textlink="">
          <xdr:nvSpPr>
            <xdr:cNvPr id="1527" name="Group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369</xdr:row>
          <xdr:rowOff>9525</xdr:rowOff>
        </xdr:from>
        <xdr:to>
          <xdr:col>11</xdr:col>
          <xdr:colOff>504825</xdr:colOff>
          <xdr:row>370</xdr:row>
          <xdr:rowOff>0</xdr:rowOff>
        </xdr:to>
        <xdr:sp macro="" textlink="">
          <xdr:nvSpPr>
            <xdr:cNvPr id="1528" name="Group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367</xdr:row>
          <xdr:rowOff>9525</xdr:rowOff>
        </xdr:from>
        <xdr:to>
          <xdr:col>11</xdr:col>
          <xdr:colOff>504825</xdr:colOff>
          <xdr:row>368</xdr:row>
          <xdr:rowOff>0</xdr:rowOff>
        </xdr:to>
        <xdr:sp macro="" textlink="">
          <xdr:nvSpPr>
            <xdr:cNvPr id="1529" name="Group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378</xdr:row>
          <xdr:rowOff>9525</xdr:rowOff>
        </xdr:from>
        <xdr:to>
          <xdr:col>12</xdr:col>
          <xdr:colOff>0</xdr:colOff>
          <xdr:row>379</xdr:row>
          <xdr:rowOff>0</xdr:rowOff>
        </xdr:to>
        <xdr:sp macro="" textlink="">
          <xdr:nvSpPr>
            <xdr:cNvPr id="1530" name="Group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9525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1531" name="Group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155</xdr:row>
          <xdr:rowOff>9525</xdr:rowOff>
        </xdr:from>
        <xdr:to>
          <xdr:col>12</xdr:col>
          <xdr:colOff>0</xdr:colOff>
          <xdr:row>155</xdr:row>
          <xdr:rowOff>590550</xdr:rowOff>
        </xdr:to>
        <xdr:sp macro="" textlink="">
          <xdr:nvSpPr>
            <xdr:cNvPr id="1532" name="Group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188</xdr:row>
          <xdr:rowOff>9525</xdr:rowOff>
        </xdr:from>
        <xdr:to>
          <xdr:col>12</xdr:col>
          <xdr:colOff>0</xdr:colOff>
          <xdr:row>188</xdr:row>
          <xdr:rowOff>590550</xdr:rowOff>
        </xdr:to>
        <xdr:sp macro="" textlink="">
          <xdr:nvSpPr>
            <xdr:cNvPr id="1533" name="Group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195</xdr:row>
          <xdr:rowOff>9525</xdr:rowOff>
        </xdr:from>
        <xdr:to>
          <xdr:col>12</xdr:col>
          <xdr:colOff>0</xdr:colOff>
          <xdr:row>195</xdr:row>
          <xdr:rowOff>590550</xdr:rowOff>
        </xdr:to>
        <xdr:sp macro="" textlink="">
          <xdr:nvSpPr>
            <xdr:cNvPr id="1534" name="Group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230</xdr:row>
          <xdr:rowOff>9525</xdr:rowOff>
        </xdr:from>
        <xdr:to>
          <xdr:col>12</xdr:col>
          <xdr:colOff>0</xdr:colOff>
          <xdr:row>230</xdr:row>
          <xdr:rowOff>590550</xdr:rowOff>
        </xdr:to>
        <xdr:sp macro="" textlink="">
          <xdr:nvSpPr>
            <xdr:cNvPr id="1535" name="Group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232</xdr:row>
          <xdr:rowOff>9525</xdr:rowOff>
        </xdr:from>
        <xdr:to>
          <xdr:col>12</xdr:col>
          <xdr:colOff>0</xdr:colOff>
          <xdr:row>232</xdr:row>
          <xdr:rowOff>590550</xdr:rowOff>
        </xdr:to>
        <xdr:sp macro="" textlink="">
          <xdr:nvSpPr>
            <xdr:cNvPr id="1536" name="Group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246</xdr:row>
          <xdr:rowOff>9525</xdr:rowOff>
        </xdr:from>
        <xdr:to>
          <xdr:col>12</xdr:col>
          <xdr:colOff>0</xdr:colOff>
          <xdr:row>246</xdr:row>
          <xdr:rowOff>590550</xdr:rowOff>
        </xdr:to>
        <xdr:sp macro="" textlink="">
          <xdr:nvSpPr>
            <xdr:cNvPr id="1537" name="Group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238</xdr:row>
          <xdr:rowOff>9525</xdr:rowOff>
        </xdr:from>
        <xdr:to>
          <xdr:col>11</xdr:col>
          <xdr:colOff>504825</xdr:colOff>
          <xdr:row>239</xdr:row>
          <xdr:rowOff>0</xdr:rowOff>
        </xdr:to>
        <xdr:sp macro="" textlink="">
          <xdr:nvSpPr>
            <xdr:cNvPr id="1538" name="Group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54</xdr:row>
          <xdr:rowOff>28575</xdr:rowOff>
        </xdr:from>
        <xdr:to>
          <xdr:col>11</xdr:col>
          <xdr:colOff>371475</xdr:colOff>
          <xdr:row>54</xdr:row>
          <xdr:rowOff>152400</xdr:rowOff>
        </xdr:to>
        <xdr:sp macro="" textlink="">
          <xdr:nvSpPr>
            <xdr:cNvPr id="1540" name="Option Button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55</xdr:row>
          <xdr:rowOff>28575</xdr:rowOff>
        </xdr:from>
        <xdr:to>
          <xdr:col>11</xdr:col>
          <xdr:colOff>371475</xdr:colOff>
          <xdr:row>55</xdr:row>
          <xdr:rowOff>152400</xdr:rowOff>
        </xdr:to>
        <xdr:sp macro="" textlink="">
          <xdr:nvSpPr>
            <xdr:cNvPr id="1541" name="Option Button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47</xdr:row>
          <xdr:rowOff>28575</xdr:rowOff>
        </xdr:from>
        <xdr:to>
          <xdr:col>11</xdr:col>
          <xdr:colOff>371475</xdr:colOff>
          <xdr:row>47</xdr:row>
          <xdr:rowOff>152400</xdr:rowOff>
        </xdr:to>
        <xdr:sp macro="" textlink="">
          <xdr:nvSpPr>
            <xdr:cNvPr id="1543" name="Option Button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41</xdr:row>
          <xdr:rowOff>28575</xdr:rowOff>
        </xdr:from>
        <xdr:to>
          <xdr:col>11</xdr:col>
          <xdr:colOff>371475</xdr:colOff>
          <xdr:row>41</xdr:row>
          <xdr:rowOff>152400</xdr:rowOff>
        </xdr:to>
        <xdr:sp macro="" textlink="">
          <xdr:nvSpPr>
            <xdr:cNvPr id="1544" name="Option Button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64</xdr:row>
          <xdr:rowOff>28575</xdr:rowOff>
        </xdr:from>
        <xdr:to>
          <xdr:col>11</xdr:col>
          <xdr:colOff>371475</xdr:colOff>
          <xdr:row>64</xdr:row>
          <xdr:rowOff>152400</xdr:rowOff>
        </xdr:to>
        <xdr:sp macro="" textlink="">
          <xdr:nvSpPr>
            <xdr:cNvPr id="1545" name="Option Button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88</xdr:row>
          <xdr:rowOff>28575</xdr:rowOff>
        </xdr:from>
        <xdr:to>
          <xdr:col>11</xdr:col>
          <xdr:colOff>371475</xdr:colOff>
          <xdr:row>88</xdr:row>
          <xdr:rowOff>152400</xdr:rowOff>
        </xdr:to>
        <xdr:sp macro="" textlink="">
          <xdr:nvSpPr>
            <xdr:cNvPr id="1546" name="Option Button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90</xdr:row>
          <xdr:rowOff>28575</xdr:rowOff>
        </xdr:from>
        <xdr:to>
          <xdr:col>11</xdr:col>
          <xdr:colOff>371475</xdr:colOff>
          <xdr:row>90</xdr:row>
          <xdr:rowOff>152400</xdr:rowOff>
        </xdr:to>
        <xdr:sp macro="" textlink="">
          <xdr:nvSpPr>
            <xdr:cNvPr id="1547" name="Option Button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92</xdr:row>
          <xdr:rowOff>28575</xdr:rowOff>
        </xdr:from>
        <xdr:to>
          <xdr:col>11</xdr:col>
          <xdr:colOff>371475</xdr:colOff>
          <xdr:row>92</xdr:row>
          <xdr:rowOff>152400</xdr:rowOff>
        </xdr:to>
        <xdr:sp macro="" textlink="">
          <xdr:nvSpPr>
            <xdr:cNvPr id="1548" name="Option Button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94</xdr:row>
          <xdr:rowOff>28575</xdr:rowOff>
        </xdr:from>
        <xdr:to>
          <xdr:col>11</xdr:col>
          <xdr:colOff>371475</xdr:colOff>
          <xdr:row>94</xdr:row>
          <xdr:rowOff>152400</xdr:rowOff>
        </xdr:to>
        <xdr:sp macro="" textlink="">
          <xdr:nvSpPr>
            <xdr:cNvPr id="1549" name="Option Button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98</xdr:row>
          <xdr:rowOff>28575</xdr:rowOff>
        </xdr:from>
        <xdr:to>
          <xdr:col>11</xdr:col>
          <xdr:colOff>371475</xdr:colOff>
          <xdr:row>98</xdr:row>
          <xdr:rowOff>152400</xdr:rowOff>
        </xdr:to>
        <xdr:sp macro="" textlink="">
          <xdr:nvSpPr>
            <xdr:cNvPr id="1551" name="Option Button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96</xdr:row>
          <xdr:rowOff>114300</xdr:rowOff>
        </xdr:from>
        <xdr:to>
          <xdr:col>11</xdr:col>
          <xdr:colOff>361950</xdr:colOff>
          <xdr:row>96</xdr:row>
          <xdr:rowOff>285750</xdr:rowOff>
        </xdr:to>
        <xdr:sp macro="" textlink="">
          <xdr:nvSpPr>
            <xdr:cNvPr id="1552" name="Option Button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84</xdr:row>
          <xdr:rowOff>28575</xdr:rowOff>
        </xdr:from>
        <xdr:to>
          <xdr:col>11</xdr:col>
          <xdr:colOff>371475</xdr:colOff>
          <xdr:row>84</xdr:row>
          <xdr:rowOff>152400</xdr:rowOff>
        </xdr:to>
        <xdr:sp macro="" textlink="">
          <xdr:nvSpPr>
            <xdr:cNvPr id="1553" name="Option Button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101</xdr:row>
          <xdr:rowOff>28575</xdr:rowOff>
        </xdr:from>
        <xdr:to>
          <xdr:col>11</xdr:col>
          <xdr:colOff>371475</xdr:colOff>
          <xdr:row>101</xdr:row>
          <xdr:rowOff>152400</xdr:rowOff>
        </xdr:to>
        <xdr:sp macro="" textlink="">
          <xdr:nvSpPr>
            <xdr:cNvPr id="1554" name="Option Button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108</xdr:row>
          <xdr:rowOff>28575</xdr:rowOff>
        </xdr:from>
        <xdr:to>
          <xdr:col>11</xdr:col>
          <xdr:colOff>371475</xdr:colOff>
          <xdr:row>108</xdr:row>
          <xdr:rowOff>152400</xdr:rowOff>
        </xdr:to>
        <xdr:sp macro="" textlink="">
          <xdr:nvSpPr>
            <xdr:cNvPr id="1555" name="Option Button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122</xdr:row>
          <xdr:rowOff>28575</xdr:rowOff>
        </xdr:from>
        <xdr:to>
          <xdr:col>11</xdr:col>
          <xdr:colOff>371475</xdr:colOff>
          <xdr:row>122</xdr:row>
          <xdr:rowOff>152400</xdr:rowOff>
        </xdr:to>
        <xdr:sp macro="" textlink="">
          <xdr:nvSpPr>
            <xdr:cNvPr id="1558" name="Option Button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129</xdr:row>
          <xdr:rowOff>28575</xdr:rowOff>
        </xdr:from>
        <xdr:to>
          <xdr:col>11</xdr:col>
          <xdr:colOff>371475</xdr:colOff>
          <xdr:row>129</xdr:row>
          <xdr:rowOff>152400</xdr:rowOff>
        </xdr:to>
        <xdr:sp macro="" textlink="">
          <xdr:nvSpPr>
            <xdr:cNvPr id="1559" name="Option Button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133</xdr:row>
          <xdr:rowOff>28575</xdr:rowOff>
        </xdr:from>
        <xdr:to>
          <xdr:col>11</xdr:col>
          <xdr:colOff>371475</xdr:colOff>
          <xdr:row>133</xdr:row>
          <xdr:rowOff>152400</xdr:rowOff>
        </xdr:to>
        <xdr:sp macro="" textlink="">
          <xdr:nvSpPr>
            <xdr:cNvPr id="1560" name="Option Button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135</xdr:row>
          <xdr:rowOff>38100</xdr:rowOff>
        </xdr:from>
        <xdr:to>
          <xdr:col>11</xdr:col>
          <xdr:colOff>371475</xdr:colOff>
          <xdr:row>135</xdr:row>
          <xdr:rowOff>152400</xdr:rowOff>
        </xdr:to>
        <xdr:sp macro="" textlink="">
          <xdr:nvSpPr>
            <xdr:cNvPr id="1561" name="Option Button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180</xdr:row>
          <xdr:rowOff>28575</xdr:rowOff>
        </xdr:from>
        <xdr:to>
          <xdr:col>11</xdr:col>
          <xdr:colOff>371475</xdr:colOff>
          <xdr:row>180</xdr:row>
          <xdr:rowOff>152400</xdr:rowOff>
        </xdr:to>
        <xdr:sp macro="" textlink="">
          <xdr:nvSpPr>
            <xdr:cNvPr id="1570" name="Option Button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176</xdr:row>
          <xdr:rowOff>28575</xdr:rowOff>
        </xdr:from>
        <xdr:to>
          <xdr:col>11</xdr:col>
          <xdr:colOff>371475</xdr:colOff>
          <xdr:row>176</xdr:row>
          <xdr:rowOff>152400</xdr:rowOff>
        </xdr:to>
        <xdr:sp macro="" textlink="">
          <xdr:nvSpPr>
            <xdr:cNvPr id="1571" name="Option Button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184</xdr:row>
          <xdr:rowOff>28575</xdr:rowOff>
        </xdr:from>
        <xdr:to>
          <xdr:col>11</xdr:col>
          <xdr:colOff>371475</xdr:colOff>
          <xdr:row>184</xdr:row>
          <xdr:rowOff>152400</xdr:rowOff>
        </xdr:to>
        <xdr:sp macro="" textlink="">
          <xdr:nvSpPr>
            <xdr:cNvPr id="1572" name="Option Button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182</xdr:row>
          <xdr:rowOff>28575</xdr:rowOff>
        </xdr:from>
        <xdr:to>
          <xdr:col>11</xdr:col>
          <xdr:colOff>371475</xdr:colOff>
          <xdr:row>182</xdr:row>
          <xdr:rowOff>152400</xdr:rowOff>
        </xdr:to>
        <xdr:sp macro="" textlink="">
          <xdr:nvSpPr>
            <xdr:cNvPr id="1573" name="Option Button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168</xdr:row>
          <xdr:rowOff>28575</xdr:rowOff>
        </xdr:from>
        <xdr:to>
          <xdr:col>11</xdr:col>
          <xdr:colOff>371475</xdr:colOff>
          <xdr:row>168</xdr:row>
          <xdr:rowOff>152400</xdr:rowOff>
        </xdr:to>
        <xdr:sp macro="" textlink="">
          <xdr:nvSpPr>
            <xdr:cNvPr id="1577" name="Option Button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186</xdr:row>
          <xdr:rowOff>114300</xdr:rowOff>
        </xdr:from>
        <xdr:to>
          <xdr:col>11</xdr:col>
          <xdr:colOff>361950</xdr:colOff>
          <xdr:row>186</xdr:row>
          <xdr:rowOff>285750</xdr:rowOff>
        </xdr:to>
        <xdr:sp macro="" textlink="">
          <xdr:nvSpPr>
            <xdr:cNvPr id="1579" name="Option Button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195</xdr:row>
          <xdr:rowOff>200025</xdr:rowOff>
        </xdr:from>
        <xdr:to>
          <xdr:col>11</xdr:col>
          <xdr:colOff>371475</xdr:colOff>
          <xdr:row>195</xdr:row>
          <xdr:rowOff>371475</xdr:rowOff>
        </xdr:to>
        <xdr:sp macro="" textlink="">
          <xdr:nvSpPr>
            <xdr:cNvPr id="1580" name="Option Button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188</xdr:row>
          <xdr:rowOff>200025</xdr:rowOff>
        </xdr:from>
        <xdr:to>
          <xdr:col>11</xdr:col>
          <xdr:colOff>371475</xdr:colOff>
          <xdr:row>188</xdr:row>
          <xdr:rowOff>371475</xdr:rowOff>
        </xdr:to>
        <xdr:sp macro="" textlink="">
          <xdr:nvSpPr>
            <xdr:cNvPr id="1581" name="Option Button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155</xdr:row>
          <xdr:rowOff>200025</xdr:rowOff>
        </xdr:from>
        <xdr:to>
          <xdr:col>11</xdr:col>
          <xdr:colOff>371475</xdr:colOff>
          <xdr:row>155</xdr:row>
          <xdr:rowOff>371475</xdr:rowOff>
        </xdr:to>
        <xdr:sp macro="" textlink="">
          <xdr:nvSpPr>
            <xdr:cNvPr id="1582" name="Option Button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201</xdr:row>
          <xdr:rowOff>114300</xdr:rowOff>
        </xdr:from>
        <xdr:to>
          <xdr:col>11</xdr:col>
          <xdr:colOff>361950</xdr:colOff>
          <xdr:row>201</xdr:row>
          <xdr:rowOff>285750</xdr:rowOff>
        </xdr:to>
        <xdr:sp macro="" textlink="">
          <xdr:nvSpPr>
            <xdr:cNvPr id="1584" name="Option Button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203</xdr:row>
          <xdr:rowOff>28575</xdr:rowOff>
        </xdr:from>
        <xdr:to>
          <xdr:col>11</xdr:col>
          <xdr:colOff>371475</xdr:colOff>
          <xdr:row>203</xdr:row>
          <xdr:rowOff>152400</xdr:rowOff>
        </xdr:to>
        <xdr:sp macro="" textlink="">
          <xdr:nvSpPr>
            <xdr:cNvPr id="1585" name="Option Button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244</xdr:row>
          <xdr:rowOff>28575</xdr:rowOff>
        </xdr:from>
        <xdr:to>
          <xdr:col>11</xdr:col>
          <xdr:colOff>371475</xdr:colOff>
          <xdr:row>244</xdr:row>
          <xdr:rowOff>152400</xdr:rowOff>
        </xdr:to>
        <xdr:sp macro="" textlink="">
          <xdr:nvSpPr>
            <xdr:cNvPr id="1586" name="Option Button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218</xdr:row>
          <xdr:rowOff>114300</xdr:rowOff>
        </xdr:from>
        <xdr:to>
          <xdr:col>11</xdr:col>
          <xdr:colOff>361950</xdr:colOff>
          <xdr:row>218</xdr:row>
          <xdr:rowOff>285750</xdr:rowOff>
        </xdr:to>
        <xdr:sp macro="" textlink="">
          <xdr:nvSpPr>
            <xdr:cNvPr id="1587" name="Option Button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219</xdr:row>
          <xdr:rowOff>114300</xdr:rowOff>
        </xdr:from>
        <xdr:to>
          <xdr:col>11</xdr:col>
          <xdr:colOff>361950</xdr:colOff>
          <xdr:row>219</xdr:row>
          <xdr:rowOff>285750</xdr:rowOff>
        </xdr:to>
        <xdr:sp macro="" textlink="">
          <xdr:nvSpPr>
            <xdr:cNvPr id="1588" name="Option Button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220</xdr:row>
          <xdr:rowOff>114300</xdr:rowOff>
        </xdr:from>
        <xdr:to>
          <xdr:col>11</xdr:col>
          <xdr:colOff>361950</xdr:colOff>
          <xdr:row>220</xdr:row>
          <xdr:rowOff>285750</xdr:rowOff>
        </xdr:to>
        <xdr:sp macro="" textlink="">
          <xdr:nvSpPr>
            <xdr:cNvPr id="1589" name="Option Button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223</xdr:row>
          <xdr:rowOff>114300</xdr:rowOff>
        </xdr:from>
        <xdr:to>
          <xdr:col>11</xdr:col>
          <xdr:colOff>361950</xdr:colOff>
          <xdr:row>223</xdr:row>
          <xdr:rowOff>285750</xdr:rowOff>
        </xdr:to>
        <xdr:sp macro="" textlink="">
          <xdr:nvSpPr>
            <xdr:cNvPr id="1590" name="Option Button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224</xdr:row>
          <xdr:rowOff>114300</xdr:rowOff>
        </xdr:from>
        <xdr:to>
          <xdr:col>11</xdr:col>
          <xdr:colOff>361950</xdr:colOff>
          <xdr:row>224</xdr:row>
          <xdr:rowOff>285750</xdr:rowOff>
        </xdr:to>
        <xdr:sp macro="" textlink="">
          <xdr:nvSpPr>
            <xdr:cNvPr id="1591" name="Option Button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226</xdr:row>
          <xdr:rowOff>114300</xdr:rowOff>
        </xdr:from>
        <xdr:to>
          <xdr:col>11</xdr:col>
          <xdr:colOff>361950</xdr:colOff>
          <xdr:row>226</xdr:row>
          <xdr:rowOff>285750</xdr:rowOff>
        </xdr:to>
        <xdr:sp macro="" textlink="">
          <xdr:nvSpPr>
            <xdr:cNvPr id="1592" name="Option Button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228</xdr:row>
          <xdr:rowOff>114300</xdr:rowOff>
        </xdr:from>
        <xdr:to>
          <xdr:col>11</xdr:col>
          <xdr:colOff>361950</xdr:colOff>
          <xdr:row>228</xdr:row>
          <xdr:rowOff>285750</xdr:rowOff>
        </xdr:to>
        <xdr:sp macro="" textlink="">
          <xdr:nvSpPr>
            <xdr:cNvPr id="1593" name="Option Button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234</xdr:row>
          <xdr:rowOff>114300</xdr:rowOff>
        </xdr:from>
        <xdr:to>
          <xdr:col>11</xdr:col>
          <xdr:colOff>361950</xdr:colOff>
          <xdr:row>234</xdr:row>
          <xdr:rowOff>285750</xdr:rowOff>
        </xdr:to>
        <xdr:sp macro="" textlink="">
          <xdr:nvSpPr>
            <xdr:cNvPr id="1595" name="Option Button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236</xdr:row>
          <xdr:rowOff>114300</xdr:rowOff>
        </xdr:from>
        <xdr:to>
          <xdr:col>11</xdr:col>
          <xdr:colOff>361950</xdr:colOff>
          <xdr:row>236</xdr:row>
          <xdr:rowOff>285750</xdr:rowOff>
        </xdr:to>
        <xdr:sp macro="" textlink="">
          <xdr:nvSpPr>
            <xdr:cNvPr id="1596" name="Option Button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222</xdr:row>
          <xdr:rowOff>28575</xdr:rowOff>
        </xdr:from>
        <xdr:to>
          <xdr:col>11</xdr:col>
          <xdr:colOff>371475</xdr:colOff>
          <xdr:row>222</xdr:row>
          <xdr:rowOff>152400</xdr:rowOff>
        </xdr:to>
        <xdr:sp macro="" textlink="">
          <xdr:nvSpPr>
            <xdr:cNvPr id="1597" name="Option Button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238</xdr:row>
          <xdr:rowOff>28575</xdr:rowOff>
        </xdr:from>
        <xdr:to>
          <xdr:col>11</xdr:col>
          <xdr:colOff>371475</xdr:colOff>
          <xdr:row>238</xdr:row>
          <xdr:rowOff>152400</xdr:rowOff>
        </xdr:to>
        <xdr:sp macro="" textlink="">
          <xdr:nvSpPr>
            <xdr:cNvPr id="1598" name="Option Button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240</xdr:row>
          <xdr:rowOff>28575</xdr:rowOff>
        </xdr:from>
        <xdr:to>
          <xdr:col>11</xdr:col>
          <xdr:colOff>371475</xdr:colOff>
          <xdr:row>240</xdr:row>
          <xdr:rowOff>152400</xdr:rowOff>
        </xdr:to>
        <xdr:sp macro="" textlink="">
          <xdr:nvSpPr>
            <xdr:cNvPr id="1599" name="Option Button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242</xdr:row>
          <xdr:rowOff>28575</xdr:rowOff>
        </xdr:from>
        <xdr:to>
          <xdr:col>11</xdr:col>
          <xdr:colOff>371475</xdr:colOff>
          <xdr:row>242</xdr:row>
          <xdr:rowOff>152400</xdr:rowOff>
        </xdr:to>
        <xdr:sp macro="" textlink="">
          <xdr:nvSpPr>
            <xdr:cNvPr id="1600" name="Option Button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230</xdr:row>
          <xdr:rowOff>200025</xdr:rowOff>
        </xdr:from>
        <xdr:to>
          <xdr:col>11</xdr:col>
          <xdr:colOff>371475</xdr:colOff>
          <xdr:row>230</xdr:row>
          <xdr:rowOff>371475</xdr:rowOff>
        </xdr:to>
        <xdr:sp macro="" textlink="">
          <xdr:nvSpPr>
            <xdr:cNvPr id="1601" name="Option Button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232</xdr:row>
          <xdr:rowOff>200025</xdr:rowOff>
        </xdr:from>
        <xdr:to>
          <xdr:col>11</xdr:col>
          <xdr:colOff>371475</xdr:colOff>
          <xdr:row>232</xdr:row>
          <xdr:rowOff>371475</xdr:rowOff>
        </xdr:to>
        <xdr:sp macro="" textlink="">
          <xdr:nvSpPr>
            <xdr:cNvPr id="1602" name="Option Button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246</xdr:row>
          <xdr:rowOff>200025</xdr:rowOff>
        </xdr:from>
        <xdr:to>
          <xdr:col>11</xdr:col>
          <xdr:colOff>371475</xdr:colOff>
          <xdr:row>246</xdr:row>
          <xdr:rowOff>371475</xdr:rowOff>
        </xdr:to>
        <xdr:sp macro="" textlink="">
          <xdr:nvSpPr>
            <xdr:cNvPr id="1603" name="Option Button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253</xdr:row>
          <xdr:rowOff>28575</xdr:rowOff>
        </xdr:from>
        <xdr:to>
          <xdr:col>11</xdr:col>
          <xdr:colOff>371475</xdr:colOff>
          <xdr:row>253</xdr:row>
          <xdr:rowOff>152400</xdr:rowOff>
        </xdr:to>
        <xdr:sp macro="" textlink="">
          <xdr:nvSpPr>
            <xdr:cNvPr id="1609" name="Option Button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258</xdr:row>
          <xdr:rowOff>28575</xdr:rowOff>
        </xdr:from>
        <xdr:to>
          <xdr:col>11</xdr:col>
          <xdr:colOff>371475</xdr:colOff>
          <xdr:row>258</xdr:row>
          <xdr:rowOff>152400</xdr:rowOff>
        </xdr:to>
        <xdr:sp macro="" textlink="">
          <xdr:nvSpPr>
            <xdr:cNvPr id="1610" name="Option Button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271</xdr:row>
          <xdr:rowOff>28575</xdr:rowOff>
        </xdr:from>
        <xdr:to>
          <xdr:col>11</xdr:col>
          <xdr:colOff>371475</xdr:colOff>
          <xdr:row>271</xdr:row>
          <xdr:rowOff>152400</xdr:rowOff>
        </xdr:to>
        <xdr:sp macro="" textlink="">
          <xdr:nvSpPr>
            <xdr:cNvPr id="1611" name="Option Button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276</xdr:row>
          <xdr:rowOff>28575</xdr:rowOff>
        </xdr:from>
        <xdr:to>
          <xdr:col>11</xdr:col>
          <xdr:colOff>371475</xdr:colOff>
          <xdr:row>276</xdr:row>
          <xdr:rowOff>152400</xdr:rowOff>
        </xdr:to>
        <xdr:sp macro="" textlink="">
          <xdr:nvSpPr>
            <xdr:cNvPr id="1613" name="Option Button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278</xdr:row>
          <xdr:rowOff>28575</xdr:rowOff>
        </xdr:from>
        <xdr:to>
          <xdr:col>11</xdr:col>
          <xdr:colOff>371475</xdr:colOff>
          <xdr:row>278</xdr:row>
          <xdr:rowOff>152400</xdr:rowOff>
        </xdr:to>
        <xdr:sp macro="" textlink="">
          <xdr:nvSpPr>
            <xdr:cNvPr id="1614" name="Option Button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283</xdr:row>
          <xdr:rowOff>28575</xdr:rowOff>
        </xdr:from>
        <xdr:to>
          <xdr:col>11</xdr:col>
          <xdr:colOff>371475</xdr:colOff>
          <xdr:row>283</xdr:row>
          <xdr:rowOff>152400</xdr:rowOff>
        </xdr:to>
        <xdr:sp macro="" textlink="">
          <xdr:nvSpPr>
            <xdr:cNvPr id="1615" name="Option Button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285</xdr:row>
          <xdr:rowOff>28575</xdr:rowOff>
        </xdr:from>
        <xdr:to>
          <xdr:col>11</xdr:col>
          <xdr:colOff>371475</xdr:colOff>
          <xdr:row>285</xdr:row>
          <xdr:rowOff>152400</xdr:rowOff>
        </xdr:to>
        <xdr:sp macro="" textlink="">
          <xdr:nvSpPr>
            <xdr:cNvPr id="1616" name="Option Button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290</xdr:row>
          <xdr:rowOff>28575</xdr:rowOff>
        </xdr:from>
        <xdr:to>
          <xdr:col>11</xdr:col>
          <xdr:colOff>371475</xdr:colOff>
          <xdr:row>290</xdr:row>
          <xdr:rowOff>152400</xdr:rowOff>
        </xdr:to>
        <xdr:sp macro="" textlink="">
          <xdr:nvSpPr>
            <xdr:cNvPr id="1617" name="Option Button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292</xdr:row>
          <xdr:rowOff>28575</xdr:rowOff>
        </xdr:from>
        <xdr:to>
          <xdr:col>11</xdr:col>
          <xdr:colOff>371475</xdr:colOff>
          <xdr:row>292</xdr:row>
          <xdr:rowOff>152400</xdr:rowOff>
        </xdr:to>
        <xdr:sp macro="" textlink="">
          <xdr:nvSpPr>
            <xdr:cNvPr id="1618" name="Option Button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293</xdr:row>
          <xdr:rowOff>28575</xdr:rowOff>
        </xdr:from>
        <xdr:to>
          <xdr:col>11</xdr:col>
          <xdr:colOff>371475</xdr:colOff>
          <xdr:row>293</xdr:row>
          <xdr:rowOff>152400</xdr:rowOff>
        </xdr:to>
        <xdr:sp macro="" textlink="">
          <xdr:nvSpPr>
            <xdr:cNvPr id="1619" name="Option Button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294</xdr:row>
          <xdr:rowOff>28575</xdr:rowOff>
        </xdr:from>
        <xdr:to>
          <xdr:col>11</xdr:col>
          <xdr:colOff>371475</xdr:colOff>
          <xdr:row>294</xdr:row>
          <xdr:rowOff>152400</xdr:rowOff>
        </xdr:to>
        <xdr:sp macro="" textlink="">
          <xdr:nvSpPr>
            <xdr:cNvPr id="1620" name="Option Button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295</xdr:row>
          <xdr:rowOff>28575</xdr:rowOff>
        </xdr:from>
        <xdr:to>
          <xdr:col>11</xdr:col>
          <xdr:colOff>371475</xdr:colOff>
          <xdr:row>295</xdr:row>
          <xdr:rowOff>152400</xdr:rowOff>
        </xdr:to>
        <xdr:sp macro="" textlink="">
          <xdr:nvSpPr>
            <xdr:cNvPr id="1621" name="Option Button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296</xdr:row>
          <xdr:rowOff>28575</xdr:rowOff>
        </xdr:from>
        <xdr:to>
          <xdr:col>11</xdr:col>
          <xdr:colOff>371475</xdr:colOff>
          <xdr:row>296</xdr:row>
          <xdr:rowOff>152400</xdr:rowOff>
        </xdr:to>
        <xdr:sp macro="" textlink="">
          <xdr:nvSpPr>
            <xdr:cNvPr id="1622" name="Option Button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323</xdr:row>
          <xdr:rowOff>114300</xdr:rowOff>
        </xdr:from>
        <xdr:to>
          <xdr:col>11</xdr:col>
          <xdr:colOff>361950</xdr:colOff>
          <xdr:row>323</xdr:row>
          <xdr:rowOff>285750</xdr:rowOff>
        </xdr:to>
        <xdr:sp macro="" textlink="">
          <xdr:nvSpPr>
            <xdr:cNvPr id="1624" name="Option Button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306</xdr:row>
          <xdr:rowOff>114300</xdr:rowOff>
        </xdr:from>
        <xdr:to>
          <xdr:col>11</xdr:col>
          <xdr:colOff>361950</xdr:colOff>
          <xdr:row>306</xdr:row>
          <xdr:rowOff>285750</xdr:rowOff>
        </xdr:to>
        <xdr:sp macro="" textlink="">
          <xdr:nvSpPr>
            <xdr:cNvPr id="1625" name="Option Button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101</xdr:row>
          <xdr:rowOff>28575</xdr:rowOff>
        </xdr:from>
        <xdr:to>
          <xdr:col>10</xdr:col>
          <xdr:colOff>371475</xdr:colOff>
          <xdr:row>101</xdr:row>
          <xdr:rowOff>152400</xdr:rowOff>
        </xdr:to>
        <xdr:sp macro="" textlink="">
          <xdr:nvSpPr>
            <xdr:cNvPr id="1635" name="Option Button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92</xdr:row>
          <xdr:rowOff>28575</xdr:rowOff>
        </xdr:from>
        <xdr:to>
          <xdr:col>10</xdr:col>
          <xdr:colOff>371475</xdr:colOff>
          <xdr:row>92</xdr:row>
          <xdr:rowOff>152400</xdr:rowOff>
        </xdr:to>
        <xdr:sp macro="" textlink="">
          <xdr:nvSpPr>
            <xdr:cNvPr id="1636" name="Option Button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90</xdr:row>
          <xdr:rowOff>28575</xdr:rowOff>
        </xdr:from>
        <xdr:to>
          <xdr:col>10</xdr:col>
          <xdr:colOff>371475</xdr:colOff>
          <xdr:row>90</xdr:row>
          <xdr:rowOff>152400</xdr:rowOff>
        </xdr:to>
        <xdr:sp macro="" textlink="">
          <xdr:nvSpPr>
            <xdr:cNvPr id="1637" name="Option Button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64</xdr:row>
          <xdr:rowOff>28575</xdr:rowOff>
        </xdr:from>
        <xdr:to>
          <xdr:col>10</xdr:col>
          <xdr:colOff>371475</xdr:colOff>
          <xdr:row>64</xdr:row>
          <xdr:rowOff>152400</xdr:rowOff>
        </xdr:to>
        <xdr:sp macro="" textlink="">
          <xdr:nvSpPr>
            <xdr:cNvPr id="1639" name="Option Button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37</xdr:row>
          <xdr:rowOff>28575</xdr:rowOff>
        </xdr:from>
        <xdr:to>
          <xdr:col>10</xdr:col>
          <xdr:colOff>371475</xdr:colOff>
          <xdr:row>37</xdr:row>
          <xdr:rowOff>152400</xdr:rowOff>
        </xdr:to>
        <xdr:sp macro="" textlink="">
          <xdr:nvSpPr>
            <xdr:cNvPr id="1640" name="Option Button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74</xdr:row>
          <xdr:rowOff>123825</xdr:rowOff>
        </xdr:from>
        <xdr:to>
          <xdr:col>10</xdr:col>
          <xdr:colOff>361950</xdr:colOff>
          <xdr:row>74</xdr:row>
          <xdr:rowOff>285750</xdr:rowOff>
        </xdr:to>
        <xdr:sp macro="" textlink="">
          <xdr:nvSpPr>
            <xdr:cNvPr id="1641" name="Option Button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86</xdr:row>
          <xdr:rowOff>123825</xdr:rowOff>
        </xdr:from>
        <xdr:to>
          <xdr:col>10</xdr:col>
          <xdr:colOff>361950</xdr:colOff>
          <xdr:row>86</xdr:row>
          <xdr:rowOff>285750</xdr:rowOff>
        </xdr:to>
        <xdr:sp macro="" textlink="">
          <xdr:nvSpPr>
            <xdr:cNvPr id="1642" name="Option Button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82</xdr:row>
          <xdr:rowOff>123825</xdr:rowOff>
        </xdr:from>
        <xdr:to>
          <xdr:col>10</xdr:col>
          <xdr:colOff>361950</xdr:colOff>
          <xdr:row>82</xdr:row>
          <xdr:rowOff>285750</xdr:rowOff>
        </xdr:to>
        <xdr:sp macro="" textlink="">
          <xdr:nvSpPr>
            <xdr:cNvPr id="1643" name="Option Button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105</xdr:row>
          <xdr:rowOff>123825</xdr:rowOff>
        </xdr:from>
        <xdr:to>
          <xdr:col>10</xdr:col>
          <xdr:colOff>361950</xdr:colOff>
          <xdr:row>105</xdr:row>
          <xdr:rowOff>285750</xdr:rowOff>
        </xdr:to>
        <xdr:sp macro="" textlink="">
          <xdr:nvSpPr>
            <xdr:cNvPr id="1644" name="Option Button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55</xdr:row>
          <xdr:rowOff>28575</xdr:rowOff>
        </xdr:from>
        <xdr:to>
          <xdr:col>10</xdr:col>
          <xdr:colOff>371475</xdr:colOff>
          <xdr:row>55</xdr:row>
          <xdr:rowOff>152400</xdr:rowOff>
        </xdr:to>
        <xdr:sp macro="" textlink="">
          <xdr:nvSpPr>
            <xdr:cNvPr id="1653" name="Option Button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118</xdr:row>
          <xdr:rowOff>28575</xdr:rowOff>
        </xdr:from>
        <xdr:to>
          <xdr:col>11</xdr:col>
          <xdr:colOff>371475</xdr:colOff>
          <xdr:row>118</xdr:row>
          <xdr:rowOff>152400</xdr:rowOff>
        </xdr:to>
        <xdr:sp macro="" textlink="">
          <xdr:nvSpPr>
            <xdr:cNvPr id="1660" name="Option Button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117</xdr:row>
          <xdr:rowOff>28575</xdr:rowOff>
        </xdr:from>
        <xdr:to>
          <xdr:col>11</xdr:col>
          <xdr:colOff>371475</xdr:colOff>
          <xdr:row>117</xdr:row>
          <xdr:rowOff>152400</xdr:rowOff>
        </xdr:to>
        <xdr:sp macro="" textlink="">
          <xdr:nvSpPr>
            <xdr:cNvPr id="1661" name="Option Button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135</xdr:row>
          <xdr:rowOff>28575</xdr:rowOff>
        </xdr:from>
        <xdr:to>
          <xdr:col>10</xdr:col>
          <xdr:colOff>371475</xdr:colOff>
          <xdr:row>135</xdr:row>
          <xdr:rowOff>152400</xdr:rowOff>
        </xdr:to>
        <xdr:sp macro="" textlink="">
          <xdr:nvSpPr>
            <xdr:cNvPr id="1664" name="Option Button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133</xdr:row>
          <xdr:rowOff>28575</xdr:rowOff>
        </xdr:from>
        <xdr:to>
          <xdr:col>10</xdr:col>
          <xdr:colOff>371475</xdr:colOff>
          <xdr:row>133</xdr:row>
          <xdr:rowOff>152400</xdr:rowOff>
        </xdr:to>
        <xdr:sp macro="" textlink="">
          <xdr:nvSpPr>
            <xdr:cNvPr id="1665" name="Option Button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129</xdr:row>
          <xdr:rowOff>28575</xdr:rowOff>
        </xdr:from>
        <xdr:to>
          <xdr:col>10</xdr:col>
          <xdr:colOff>371475</xdr:colOff>
          <xdr:row>129</xdr:row>
          <xdr:rowOff>152400</xdr:rowOff>
        </xdr:to>
        <xdr:sp macro="" textlink="">
          <xdr:nvSpPr>
            <xdr:cNvPr id="1666" name="Option Button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122</xdr:row>
          <xdr:rowOff>28575</xdr:rowOff>
        </xdr:from>
        <xdr:to>
          <xdr:col>10</xdr:col>
          <xdr:colOff>371475</xdr:colOff>
          <xdr:row>122</xdr:row>
          <xdr:rowOff>152400</xdr:rowOff>
        </xdr:to>
        <xdr:sp macro="" textlink="">
          <xdr:nvSpPr>
            <xdr:cNvPr id="1668" name="Option Button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117</xdr:row>
          <xdr:rowOff>28575</xdr:rowOff>
        </xdr:from>
        <xdr:to>
          <xdr:col>10</xdr:col>
          <xdr:colOff>371475</xdr:colOff>
          <xdr:row>117</xdr:row>
          <xdr:rowOff>152400</xdr:rowOff>
        </xdr:to>
        <xdr:sp macro="" textlink="">
          <xdr:nvSpPr>
            <xdr:cNvPr id="1670" name="Option Button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127</xdr:row>
          <xdr:rowOff>114300</xdr:rowOff>
        </xdr:from>
        <xdr:to>
          <xdr:col>10</xdr:col>
          <xdr:colOff>361950</xdr:colOff>
          <xdr:row>127</xdr:row>
          <xdr:rowOff>285750</xdr:rowOff>
        </xdr:to>
        <xdr:sp macro="" textlink="">
          <xdr:nvSpPr>
            <xdr:cNvPr id="1672" name="Option Button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160</xdr:row>
          <xdr:rowOff>9525</xdr:rowOff>
        </xdr:from>
        <xdr:to>
          <xdr:col>11</xdr:col>
          <xdr:colOff>504825</xdr:colOff>
          <xdr:row>161</xdr:row>
          <xdr:rowOff>0</xdr:rowOff>
        </xdr:to>
        <xdr:sp macro="" textlink="">
          <xdr:nvSpPr>
            <xdr:cNvPr id="1677" name="Group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159</xdr:row>
          <xdr:rowOff>9525</xdr:rowOff>
        </xdr:from>
        <xdr:to>
          <xdr:col>11</xdr:col>
          <xdr:colOff>504825</xdr:colOff>
          <xdr:row>160</xdr:row>
          <xdr:rowOff>0</xdr:rowOff>
        </xdr:to>
        <xdr:sp macro="" textlink="">
          <xdr:nvSpPr>
            <xdr:cNvPr id="1679" name="Group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161</xdr:row>
          <xdr:rowOff>9525</xdr:rowOff>
        </xdr:from>
        <xdr:to>
          <xdr:col>11</xdr:col>
          <xdr:colOff>504825</xdr:colOff>
          <xdr:row>162</xdr:row>
          <xdr:rowOff>0</xdr:rowOff>
        </xdr:to>
        <xdr:sp macro="" textlink="">
          <xdr:nvSpPr>
            <xdr:cNvPr id="1681" name="Group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158</xdr:row>
          <xdr:rowOff>114300</xdr:rowOff>
        </xdr:from>
        <xdr:to>
          <xdr:col>10</xdr:col>
          <xdr:colOff>361950</xdr:colOff>
          <xdr:row>158</xdr:row>
          <xdr:rowOff>285750</xdr:rowOff>
        </xdr:to>
        <xdr:sp macro="" textlink="">
          <xdr:nvSpPr>
            <xdr:cNvPr id="1684" name="Option Button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144</xdr:row>
          <xdr:rowOff>9525</xdr:rowOff>
        </xdr:from>
        <xdr:to>
          <xdr:col>11</xdr:col>
          <xdr:colOff>504825</xdr:colOff>
          <xdr:row>145</xdr:row>
          <xdr:rowOff>0</xdr:rowOff>
        </xdr:to>
        <xdr:sp macro="" textlink="">
          <xdr:nvSpPr>
            <xdr:cNvPr id="1685" name="Group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9525</xdr:rowOff>
        </xdr:from>
        <xdr:to>
          <xdr:col>11</xdr:col>
          <xdr:colOff>504825</xdr:colOff>
          <xdr:row>152</xdr:row>
          <xdr:rowOff>0</xdr:rowOff>
        </xdr:to>
        <xdr:sp macro="" textlink="">
          <xdr:nvSpPr>
            <xdr:cNvPr id="1686" name="Group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144</xdr:row>
          <xdr:rowOff>28575</xdr:rowOff>
        </xdr:from>
        <xdr:to>
          <xdr:col>10</xdr:col>
          <xdr:colOff>371475</xdr:colOff>
          <xdr:row>144</xdr:row>
          <xdr:rowOff>152400</xdr:rowOff>
        </xdr:to>
        <xdr:sp macro="" textlink="">
          <xdr:nvSpPr>
            <xdr:cNvPr id="1688" name="Option Button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144</xdr:row>
          <xdr:rowOff>28575</xdr:rowOff>
        </xdr:from>
        <xdr:to>
          <xdr:col>11</xdr:col>
          <xdr:colOff>371475</xdr:colOff>
          <xdr:row>144</xdr:row>
          <xdr:rowOff>152400</xdr:rowOff>
        </xdr:to>
        <xdr:sp macro="" textlink="">
          <xdr:nvSpPr>
            <xdr:cNvPr id="1689" name="Option Button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151</xdr:row>
          <xdr:rowOff>28575</xdr:rowOff>
        </xdr:from>
        <xdr:to>
          <xdr:col>10</xdr:col>
          <xdr:colOff>371475</xdr:colOff>
          <xdr:row>151</xdr:row>
          <xdr:rowOff>152400</xdr:rowOff>
        </xdr:to>
        <xdr:sp macro="" textlink="">
          <xdr:nvSpPr>
            <xdr:cNvPr id="1690" name="Option Button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151</xdr:row>
          <xdr:rowOff>28575</xdr:rowOff>
        </xdr:from>
        <xdr:to>
          <xdr:col>11</xdr:col>
          <xdr:colOff>371475</xdr:colOff>
          <xdr:row>151</xdr:row>
          <xdr:rowOff>152400</xdr:rowOff>
        </xdr:to>
        <xdr:sp macro="" textlink="">
          <xdr:nvSpPr>
            <xdr:cNvPr id="1692" name="Option Button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159</xdr:row>
          <xdr:rowOff>38100</xdr:rowOff>
        </xdr:from>
        <xdr:to>
          <xdr:col>10</xdr:col>
          <xdr:colOff>381000</xdr:colOff>
          <xdr:row>159</xdr:row>
          <xdr:rowOff>161925</xdr:rowOff>
        </xdr:to>
        <xdr:sp macro="" textlink="">
          <xdr:nvSpPr>
            <xdr:cNvPr id="1696" name="Option Button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160</xdr:row>
          <xdr:rowOff>38100</xdr:rowOff>
        </xdr:from>
        <xdr:to>
          <xdr:col>10</xdr:col>
          <xdr:colOff>381000</xdr:colOff>
          <xdr:row>160</xdr:row>
          <xdr:rowOff>161925</xdr:rowOff>
        </xdr:to>
        <xdr:sp macro="" textlink="">
          <xdr:nvSpPr>
            <xdr:cNvPr id="1697" name="Option Button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161</xdr:row>
          <xdr:rowOff>38100</xdr:rowOff>
        </xdr:from>
        <xdr:to>
          <xdr:col>10</xdr:col>
          <xdr:colOff>381000</xdr:colOff>
          <xdr:row>161</xdr:row>
          <xdr:rowOff>161925</xdr:rowOff>
        </xdr:to>
        <xdr:sp macro="" textlink="">
          <xdr:nvSpPr>
            <xdr:cNvPr id="1698" name="Option Button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159</xdr:row>
          <xdr:rowOff>28575</xdr:rowOff>
        </xdr:from>
        <xdr:to>
          <xdr:col>11</xdr:col>
          <xdr:colOff>371475</xdr:colOff>
          <xdr:row>159</xdr:row>
          <xdr:rowOff>152400</xdr:rowOff>
        </xdr:to>
        <xdr:sp macro="" textlink="">
          <xdr:nvSpPr>
            <xdr:cNvPr id="1702" name="Option Button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160</xdr:row>
          <xdr:rowOff>28575</xdr:rowOff>
        </xdr:from>
        <xdr:to>
          <xdr:col>11</xdr:col>
          <xdr:colOff>371475</xdr:colOff>
          <xdr:row>160</xdr:row>
          <xdr:rowOff>152400</xdr:rowOff>
        </xdr:to>
        <xdr:sp macro="" textlink="">
          <xdr:nvSpPr>
            <xdr:cNvPr id="1703" name="Option Button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161</xdr:row>
          <xdr:rowOff>28575</xdr:rowOff>
        </xdr:from>
        <xdr:to>
          <xdr:col>11</xdr:col>
          <xdr:colOff>371475</xdr:colOff>
          <xdr:row>161</xdr:row>
          <xdr:rowOff>152400</xdr:rowOff>
        </xdr:to>
        <xdr:sp macro="" textlink="">
          <xdr:nvSpPr>
            <xdr:cNvPr id="1704" name="Option Button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163</xdr:row>
          <xdr:rowOff>28575</xdr:rowOff>
        </xdr:from>
        <xdr:to>
          <xdr:col>11</xdr:col>
          <xdr:colOff>371475</xdr:colOff>
          <xdr:row>163</xdr:row>
          <xdr:rowOff>152400</xdr:rowOff>
        </xdr:to>
        <xdr:sp macro="" textlink="">
          <xdr:nvSpPr>
            <xdr:cNvPr id="1705" name="Option Button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203</xdr:row>
          <xdr:rowOff>28575</xdr:rowOff>
        </xdr:from>
        <xdr:to>
          <xdr:col>10</xdr:col>
          <xdr:colOff>371475</xdr:colOff>
          <xdr:row>203</xdr:row>
          <xdr:rowOff>152400</xdr:rowOff>
        </xdr:to>
        <xdr:sp macro="" textlink="">
          <xdr:nvSpPr>
            <xdr:cNvPr id="1710" name="Option Button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208</xdr:row>
          <xdr:rowOff>114300</xdr:rowOff>
        </xdr:from>
        <xdr:to>
          <xdr:col>10</xdr:col>
          <xdr:colOff>361950</xdr:colOff>
          <xdr:row>208</xdr:row>
          <xdr:rowOff>285750</xdr:rowOff>
        </xdr:to>
        <xdr:sp macro="" textlink="">
          <xdr:nvSpPr>
            <xdr:cNvPr id="1712" name="Option Button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204</xdr:row>
          <xdr:rowOff>114300</xdr:rowOff>
        </xdr:from>
        <xdr:to>
          <xdr:col>10</xdr:col>
          <xdr:colOff>361950</xdr:colOff>
          <xdr:row>204</xdr:row>
          <xdr:rowOff>285750</xdr:rowOff>
        </xdr:to>
        <xdr:sp macro="" textlink="">
          <xdr:nvSpPr>
            <xdr:cNvPr id="1713" name="Option Button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205</xdr:row>
          <xdr:rowOff>114300</xdr:rowOff>
        </xdr:from>
        <xdr:to>
          <xdr:col>10</xdr:col>
          <xdr:colOff>361950</xdr:colOff>
          <xdr:row>205</xdr:row>
          <xdr:rowOff>285750</xdr:rowOff>
        </xdr:to>
        <xdr:sp macro="" textlink="">
          <xdr:nvSpPr>
            <xdr:cNvPr id="1714" name="Option Button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206</xdr:row>
          <xdr:rowOff>114300</xdr:rowOff>
        </xdr:from>
        <xdr:to>
          <xdr:col>10</xdr:col>
          <xdr:colOff>361950</xdr:colOff>
          <xdr:row>206</xdr:row>
          <xdr:rowOff>285750</xdr:rowOff>
        </xdr:to>
        <xdr:sp macro="" textlink="">
          <xdr:nvSpPr>
            <xdr:cNvPr id="1715" name="Option Button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204</xdr:row>
          <xdr:rowOff>104775</xdr:rowOff>
        </xdr:from>
        <xdr:to>
          <xdr:col>11</xdr:col>
          <xdr:colOff>361950</xdr:colOff>
          <xdr:row>204</xdr:row>
          <xdr:rowOff>285750</xdr:rowOff>
        </xdr:to>
        <xdr:sp macro="" textlink="">
          <xdr:nvSpPr>
            <xdr:cNvPr id="1716" name="Option Button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205</xdr:row>
          <xdr:rowOff>104775</xdr:rowOff>
        </xdr:from>
        <xdr:to>
          <xdr:col>11</xdr:col>
          <xdr:colOff>361950</xdr:colOff>
          <xdr:row>205</xdr:row>
          <xdr:rowOff>285750</xdr:rowOff>
        </xdr:to>
        <xdr:sp macro="" textlink="">
          <xdr:nvSpPr>
            <xdr:cNvPr id="1718" name="Option Button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206</xdr:row>
          <xdr:rowOff>104775</xdr:rowOff>
        </xdr:from>
        <xdr:to>
          <xdr:col>11</xdr:col>
          <xdr:colOff>361950</xdr:colOff>
          <xdr:row>206</xdr:row>
          <xdr:rowOff>285750</xdr:rowOff>
        </xdr:to>
        <xdr:sp macro="" textlink="">
          <xdr:nvSpPr>
            <xdr:cNvPr id="1719" name="Option Button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230</xdr:row>
          <xdr:rowOff>209550</xdr:rowOff>
        </xdr:from>
        <xdr:to>
          <xdr:col>10</xdr:col>
          <xdr:colOff>361950</xdr:colOff>
          <xdr:row>230</xdr:row>
          <xdr:rowOff>371475</xdr:rowOff>
        </xdr:to>
        <xdr:sp macro="" textlink="">
          <xdr:nvSpPr>
            <xdr:cNvPr id="1721" name="Option Button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236</xdr:row>
          <xdr:rowOff>114300</xdr:rowOff>
        </xdr:from>
        <xdr:to>
          <xdr:col>10</xdr:col>
          <xdr:colOff>361950</xdr:colOff>
          <xdr:row>236</xdr:row>
          <xdr:rowOff>285750</xdr:rowOff>
        </xdr:to>
        <xdr:sp macro="" textlink="">
          <xdr:nvSpPr>
            <xdr:cNvPr id="1724" name="Option Button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232</xdr:row>
          <xdr:rowOff>209550</xdr:rowOff>
        </xdr:from>
        <xdr:to>
          <xdr:col>10</xdr:col>
          <xdr:colOff>361950</xdr:colOff>
          <xdr:row>232</xdr:row>
          <xdr:rowOff>371475</xdr:rowOff>
        </xdr:to>
        <xdr:sp macro="" textlink="">
          <xdr:nvSpPr>
            <xdr:cNvPr id="1725" name="Option Button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244</xdr:row>
          <xdr:rowOff>28575</xdr:rowOff>
        </xdr:from>
        <xdr:to>
          <xdr:col>10</xdr:col>
          <xdr:colOff>371475</xdr:colOff>
          <xdr:row>244</xdr:row>
          <xdr:rowOff>152400</xdr:rowOff>
        </xdr:to>
        <xdr:sp macro="" textlink="">
          <xdr:nvSpPr>
            <xdr:cNvPr id="1726" name="Option Button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309</xdr:row>
          <xdr:rowOff>28575</xdr:rowOff>
        </xdr:from>
        <xdr:to>
          <xdr:col>10</xdr:col>
          <xdr:colOff>371475</xdr:colOff>
          <xdr:row>309</xdr:row>
          <xdr:rowOff>152400</xdr:rowOff>
        </xdr:to>
        <xdr:sp macro="" textlink="">
          <xdr:nvSpPr>
            <xdr:cNvPr id="1733" name="Option Button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318</xdr:row>
          <xdr:rowOff>28575</xdr:rowOff>
        </xdr:from>
        <xdr:to>
          <xdr:col>10</xdr:col>
          <xdr:colOff>371475</xdr:colOff>
          <xdr:row>318</xdr:row>
          <xdr:rowOff>152400</xdr:rowOff>
        </xdr:to>
        <xdr:sp macro="" textlink="">
          <xdr:nvSpPr>
            <xdr:cNvPr id="1734" name="Option Button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119</xdr:row>
          <xdr:rowOff>28575</xdr:rowOff>
        </xdr:from>
        <xdr:to>
          <xdr:col>11</xdr:col>
          <xdr:colOff>371475</xdr:colOff>
          <xdr:row>119</xdr:row>
          <xdr:rowOff>152400</xdr:rowOff>
        </xdr:to>
        <xdr:sp macro="" textlink="">
          <xdr:nvSpPr>
            <xdr:cNvPr id="1743" name="Option Button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120</xdr:row>
          <xdr:rowOff>28575</xdr:rowOff>
        </xdr:from>
        <xdr:to>
          <xdr:col>11</xdr:col>
          <xdr:colOff>371475</xdr:colOff>
          <xdr:row>120</xdr:row>
          <xdr:rowOff>152400</xdr:rowOff>
        </xdr:to>
        <xdr:sp macro="" textlink="">
          <xdr:nvSpPr>
            <xdr:cNvPr id="1744" name="Option Button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119</xdr:row>
          <xdr:rowOff>28575</xdr:rowOff>
        </xdr:from>
        <xdr:to>
          <xdr:col>10</xdr:col>
          <xdr:colOff>371475</xdr:colOff>
          <xdr:row>119</xdr:row>
          <xdr:rowOff>152400</xdr:rowOff>
        </xdr:to>
        <xdr:sp macro="" textlink="">
          <xdr:nvSpPr>
            <xdr:cNvPr id="1745" name="Option Button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120</xdr:row>
          <xdr:rowOff>28575</xdr:rowOff>
        </xdr:from>
        <xdr:to>
          <xdr:col>10</xdr:col>
          <xdr:colOff>371475</xdr:colOff>
          <xdr:row>120</xdr:row>
          <xdr:rowOff>152400</xdr:rowOff>
        </xdr:to>
        <xdr:sp macro="" textlink="">
          <xdr:nvSpPr>
            <xdr:cNvPr id="1746" name="Option Button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149</xdr:row>
          <xdr:rowOff>28575</xdr:rowOff>
        </xdr:from>
        <xdr:to>
          <xdr:col>10</xdr:col>
          <xdr:colOff>371475</xdr:colOff>
          <xdr:row>149</xdr:row>
          <xdr:rowOff>152400</xdr:rowOff>
        </xdr:to>
        <xdr:sp macro="" textlink="">
          <xdr:nvSpPr>
            <xdr:cNvPr id="1751" name="Option Button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149</xdr:row>
          <xdr:rowOff>9525</xdr:rowOff>
        </xdr:from>
        <xdr:to>
          <xdr:col>11</xdr:col>
          <xdr:colOff>504825</xdr:colOff>
          <xdr:row>150</xdr:row>
          <xdr:rowOff>0</xdr:rowOff>
        </xdr:to>
        <xdr:sp macro="" textlink="">
          <xdr:nvSpPr>
            <xdr:cNvPr id="1752" name="Group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149</xdr:row>
          <xdr:rowOff>28575</xdr:rowOff>
        </xdr:from>
        <xdr:to>
          <xdr:col>11</xdr:col>
          <xdr:colOff>371475</xdr:colOff>
          <xdr:row>149</xdr:row>
          <xdr:rowOff>152400</xdr:rowOff>
        </xdr:to>
        <xdr:sp macro="" textlink="">
          <xdr:nvSpPr>
            <xdr:cNvPr id="1753" name="Option Button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118</xdr:row>
          <xdr:rowOff>9525</xdr:rowOff>
        </xdr:from>
        <xdr:to>
          <xdr:col>12</xdr:col>
          <xdr:colOff>0</xdr:colOff>
          <xdr:row>119</xdr:row>
          <xdr:rowOff>0</xdr:rowOff>
        </xdr:to>
        <xdr:sp macro="" textlink="">
          <xdr:nvSpPr>
            <xdr:cNvPr id="1757" name="Group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9525</xdr:rowOff>
        </xdr:from>
        <xdr:to>
          <xdr:col>11</xdr:col>
          <xdr:colOff>504825</xdr:colOff>
          <xdr:row>53</xdr:row>
          <xdr:rowOff>9525</xdr:rowOff>
        </xdr:to>
        <xdr:sp macro="" textlink="">
          <xdr:nvSpPr>
            <xdr:cNvPr id="1759" name="Group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52</xdr:row>
          <xdr:rowOff>209550</xdr:rowOff>
        </xdr:from>
        <xdr:to>
          <xdr:col>10</xdr:col>
          <xdr:colOff>361950</xdr:colOff>
          <xdr:row>52</xdr:row>
          <xdr:rowOff>371475</xdr:rowOff>
        </xdr:to>
        <xdr:sp macro="" textlink="">
          <xdr:nvSpPr>
            <xdr:cNvPr id="1762" name="Option Button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52</xdr:row>
          <xdr:rowOff>200025</xdr:rowOff>
        </xdr:from>
        <xdr:to>
          <xdr:col>11</xdr:col>
          <xdr:colOff>371475</xdr:colOff>
          <xdr:row>52</xdr:row>
          <xdr:rowOff>371475</xdr:rowOff>
        </xdr:to>
        <xdr:sp macro="" textlink="">
          <xdr:nvSpPr>
            <xdr:cNvPr id="1763" name="Option Button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97</xdr:row>
          <xdr:rowOff>123825</xdr:rowOff>
        </xdr:from>
        <xdr:to>
          <xdr:col>10</xdr:col>
          <xdr:colOff>361950</xdr:colOff>
          <xdr:row>97</xdr:row>
          <xdr:rowOff>285750</xdr:rowOff>
        </xdr:to>
        <xdr:sp macro="" textlink="">
          <xdr:nvSpPr>
            <xdr:cNvPr id="1764" name="Option Button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97</xdr:row>
          <xdr:rowOff>114300</xdr:rowOff>
        </xdr:from>
        <xdr:to>
          <xdr:col>11</xdr:col>
          <xdr:colOff>361950</xdr:colOff>
          <xdr:row>97</xdr:row>
          <xdr:rowOff>285750</xdr:rowOff>
        </xdr:to>
        <xdr:sp macro="" textlink="">
          <xdr:nvSpPr>
            <xdr:cNvPr id="1765" name="Option Button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125</xdr:row>
          <xdr:rowOff>9525</xdr:rowOff>
        </xdr:from>
        <xdr:to>
          <xdr:col>12</xdr:col>
          <xdr:colOff>0</xdr:colOff>
          <xdr:row>126</xdr:row>
          <xdr:rowOff>0</xdr:rowOff>
        </xdr:to>
        <xdr:sp macro="" textlink="">
          <xdr:nvSpPr>
            <xdr:cNvPr id="1766" name="Group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125</xdr:row>
          <xdr:rowOff>114300</xdr:rowOff>
        </xdr:from>
        <xdr:to>
          <xdr:col>11</xdr:col>
          <xdr:colOff>361950</xdr:colOff>
          <xdr:row>125</xdr:row>
          <xdr:rowOff>285750</xdr:rowOff>
        </xdr:to>
        <xdr:sp macro="" textlink="">
          <xdr:nvSpPr>
            <xdr:cNvPr id="1769" name="Option Button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125</xdr:row>
          <xdr:rowOff>114300</xdr:rowOff>
        </xdr:from>
        <xdr:to>
          <xdr:col>10</xdr:col>
          <xdr:colOff>361950</xdr:colOff>
          <xdr:row>125</xdr:row>
          <xdr:rowOff>285750</xdr:rowOff>
        </xdr:to>
        <xdr:sp macro="" textlink="">
          <xdr:nvSpPr>
            <xdr:cNvPr id="1770" name="Option Button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131</xdr:row>
          <xdr:rowOff>9525</xdr:rowOff>
        </xdr:from>
        <xdr:to>
          <xdr:col>12</xdr:col>
          <xdr:colOff>0</xdr:colOff>
          <xdr:row>132</xdr:row>
          <xdr:rowOff>0</xdr:rowOff>
        </xdr:to>
        <xdr:sp macro="" textlink="">
          <xdr:nvSpPr>
            <xdr:cNvPr id="1772" name="Group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131</xdr:row>
          <xdr:rowOff>114300</xdr:rowOff>
        </xdr:from>
        <xdr:to>
          <xdr:col>11</xdr:col>
          <xdr:colOff>361950</xdr:colOff>
          <xdr:row>131</xdr:row>
          <xdr:rowOff>285750</xdr:rowOff>
        </xdr:to>
        <xdr:sp macro="" textlink="">
          <xdr:nvSpPr>
            <xdr:cNvPr id="1776" name="Option Button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131</xdr:row>
          <xdr:rowOff>114300</xdr:rowOff>
        </xdr:from>
        <xdr:to>
          <xdr:col>10</xdr:col>
          <xdr:colOff>361950</xdr:colOff>
          <xdr:row>131</xdr:row>
          <xdr:rowOff>285750</xdr:rowOff>
        </xdr:to>
        <xdr:sp macro="" textlink="">
          <xdr:nvSpPr>
            <xdr:cNvPr id="1778" name="Option Button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259</xdr:row>
          <xdr:rowOff>9525</xdr:rowOff>
        </xdr:from>
        <xdr:to>
          <xdr:col>11</xdr:col>
          <xdr:colOff>504825</xdr:colOff>
          <xdr:row>260</xdr:row>
          <xdr:rowOff>0</xdr:rowOff>
        </xdr:to>
        <xdr:sp macro="" textlink="">
          <xdr:nvSpPr>
            <xdr:cNvPr id="1780" name="Group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261</xdr:row>
          <xdr:rowOff>9525</xdr:rowOff>
        </xdr:from>
        <xdr:to>
          <xdr:col>11</xdr:col>
          <xdr:colOff>504825</xdr:colOff>
          <xdr:row>262</xdr:row>
          <xdr:rowOff>0</xdr:rowOff>
        </xdr:to>
        <xdr:sp macro="" textlink="">
          <xdr:nvSpPr>
            <xdr:cNvPr id="1782" name="Group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263</xdr:row>
          <xdr:rowOff>9525</xdr:rowOff>
        </xdr:from>
        <xdr:to>
          <xdr:col>11</xdr:col>
          <xdr:colOff>504825</xdr:colOff>
          <xdr:row>264</xdr:row>
          <xdr:rowOff>0</xdr:rowOff>
        </xdr:to>
        <xdr:sp macro="" textlink="">
          <xdr:nvSpPr>
            <xdr:cNvPr id="1783" name="Group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265</xdr:row>
          <xdr:rowOff>9525</xdr:rowOff>
        </xdr:from>
        <xdr:to>
          <xdr:col>11</xdr:col>
          <xdr:colOff>504825</xdr:colOff>
          <xdr:row>266</xdr:row>
          <xdr:rowOff>0</xdr:rowOff>
        </xdr:to>
        <xdr:sp macro="" textlink="">
          <xdr:nvSpPr>
            <xdr:cNvPr id="1784" name="Group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267</xdr:row>
          <xdr:rowOff>9525</xdr:rowOff>
        </xdr:from>
        <xdr:to>
          <xdr:col>11</xdr:col>
          <xdr:colOff>504825</xdr:colOff>
          <xdr:row>268</xdr:row>
          <xdr:rowOff>0</xdr:rowOff>
        </xdr:to>
        <xdr:sp macro="" textlink="">
          <xdr:nvSpPr>
            <xdr:cNvPr id="1785" name="Group Box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261</xdr:row>
          <xdr:rowOff>28575</xdr:rowOff>
        </xdr:from>
        <xdr:to>
          <xdr:col>10</xdr:col>
          <xdr:colOff>371475</xdr:colOff>
          <xdr:row>261</xdr:row>
          <xdr:rowOff>152400</xdr:rowOff>
        </xdr:to>
        <xdr:sp macro="" textlink="">
          <xdr:nvSpPr>
            <xdr:cNvPr id="1787" name="Option Button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263</xdr:row>
          <xdr:rowOff>28575</xdr:rowOff>
        </xdr:from>
        <xdr:to>
          <xdr:col>10</xdr:col>
          <xdr:colOff>371475</xdr:colOff>
          <xdr:row>263</xdr:row>
          <xdr:rowOff>152400</xdr:rowOff>
        </xdr:to>
        <xdr:sp macro="" textlink="">
          <xdr:nvSpPr>
            <xdr:cNvPr id="1788" name="Option Button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265</xdr:row>
          <xdr:rowOff>28575</xdr:rowOff>
        </xdr:from>
        <xdr:to>
          <xdr:col>10</xdr:col>
          <xdr:colOff>371475</xdr:colOff>
          <xdr:row>265</xdr:row>
          <xdr:rowOff>152400</xdr:rowOff>
        </xdr:to>
        <xdr:sp macro="" textlink="">
          <xdr:nvSpPr>
            <xdr:cNvPr id="1789" name="Option Button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267</xdr:row>
          <xdr:rowOff>28575</xdr:rowOff>
        </xdr:from>
        <xdr:to>
          <xdr:col>10</xdr:col>
          <xdr:colOff>371475</xdr:colOff>
          <xdr:row>267</xdr:row>
          <xdr:rowOff>152400</xdr:rowOff>
        </xdr:to>
        <xdr:sp macro="" textlink="">
          <xdr:nvSpPr>
            <xdr:cNvPr id="1790" name="Option Button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269</xdr:row>
          <xdr:rowOff>9525</xdr:rowOff>
        </xdr:from>
        <xdr:to>
          <xdr:col>11</xdr:col>
          <xdr:colOff>504825</xdr:colOff>
          <xdr:row>270</xdr:row>
          <xdr:rowOff>0</xdr:rowOff>
        </xdr:to>
        <xdr:sp macro="" textlink="">
          <xdr:nvSpPr>
            <xdr:cNvPr id="1791" name="Group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269</xdr:row>
          <xdr:rowOff>28575</xdr:rowOff>
        </xdr:from>
        <xdr:to>
          <xdr:col>10</xdr:col>
          <xdr:colOff>371475</xdr:colOff>
          <xdr:row>269</xdr:row>
          <xdr:rowOff>152400</xdr:rowOff>
        </xdr:to>
        <xdr:sp macro="" textlink="">
          <xdr:nvSpPr>
            <xdr:cNvPr id="1792" name="Option Button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261</xdr:row>
          <xdr:rowOff>28575</xdr:rowOff>
        </xdr:from>
        <xdr:to>
          <xdr:col>11</xdr:col>
          <xdr:colOff>371475</xdr:colOff>
          <xdr:row>261</xdr:row>
          <xdr:rowOff>152400</xdr:rowOff>
        </xdr:to>
        <xdr:sp macro="" textlink="">
          <xdr:nvSpPr>
            <xdr:cNvPr id="1793" name="Option Button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263</xdr:row>
          <xdr:rowOff>28575</xdr:rowOff>
        </xdr:from>
        <xdr:to>
          <xdr:col>11</xdr:col>
          <xdr:colOff>371475</xdr:colOff>
          <xdr:row>263</xdr:row>
          <xdr:rowOff>152400</xdr:rowOff>
        </xdr:to>
        <xdr:sp macro="" textlink="">
          <xdr:nvSpPr>
            <xdr:cNvPr id="1794" name="Option Button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265</xdr:row>
          <xdr:rowOff>28575</xdr:rowOff>
        </xdr:from>
        <xdr:to>
          <xdr:col>11</xdr:col>
          <xdr:colOff>371475</xdr:colOff>
          <xdr:row>265</xdr:row>
          <xdr:rowOff>152400</xdr:rowOff>
        </xdr:to>
        <xdr:sp macro="" textlink="">
          <xdr:nvSpPr>
            <xdr:cNvPr id="1795" name="Option Button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267</xdr:row>
          <xdr:rowOff>28575</xdr:rowOff>
        </xdr:from>
        <xdr:to>
          <xdr:col>11</xdr:col>
          <xdr:colOff>371475</xdr:colOff>
          <xdr:row>267</xdr:row>
          <xdr:rowOff>152400</xdr:rowOff>
        </xdr:to>
        <xdr:sp macro="" textlink="">
          <xdr:nvSpPr>
            <xdr:cNvPr id="1796" name="Option Button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269</xdr:row>
          <xdr:rowOff>28575</xdr:rowOff>
        </xdr:from>
        <xdr:to>
          <xdr:col>11</xdr:col>
          <xdr:colOff>371475</xdr:colOff>
          <xdr:row>269</xdr:row>
          <xdr:rowOff>152400</xdr:rowOff>
        </xdr:to>
        <xdr:sp macro="" textlink="">
          <xdr:nvSpPr>
            <xdr:cNvPr id="1797" name="Option Button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259</xdr:row>
          <xdr:rowOff>28575</xdr:rowOff>
        </xdr:from>
        <xdr:to>
          <xdr:col>10</xdr:col>
          <xdr:colOff>371475</xdr:colOff>
          <xdr:row>259</xdr:row>
          <xdr:rowOff>152400</xdr:rowOff>
        </xdr:to>
        <xdr:sp macro="" textlink="">
          <xdr:nvSpPr>
            <xdr:cNvPr id="1798" name="Option Button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259</xdr:row>
          <xdr:rowOff>28575</xdr:rowOff>
        </xdr:from>
        <xdr:to>
          <xdr:col>11</xdr:col>
          <xdr:colOff>371475</xdr:colOff>
          <xdr:row>259</xdr:row>
          <xdr:rowOff>152400</xdr:rowOff>
        </xdr:to>
        <xdr:sp macro="" textlink="">
          <xdr:nvSpPr>
            <xdr:cNvPr id="1799" name="Option Button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37</xdr:row>
          <xdr:rowOff>28575</xdr:rowOff>
        </xdr:from>
        <xdr:to>
          <xdr:col>11</xdr:col>
          <xdr:colOff>371475</xdr:colOff>
          <xdr:row>37</xdr:row>
          <xdr:rowOff>152400</xdr:rowOff>
        </xdr:to>
        <xdr:sp macro="" textlink="">
          <xdr:nvSpPr>
            <xdr:cNvPr id="1801" name="Option Button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118</xdr:row>
          <xdr:rowOff>28575</xdr:rowOff>
        </xdr:from>
        <xdr:to>
          <xdr:col>10</xdr:col>
          <xdr:colOff>371475</xdr:colOff>
          <xdr:row>118</xdr:row>
          <xdr:rowOff>152400</xdr:rowOff>
        </xdr:to>
        <xdr:sp macro="" textlink="">
          <xdr:nvSpPr>
            <xdr:cNvPr id="1803" name="Option Button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158</xdr:row>
          <xdr:rowOff>114300</xdr:rowOff>
        </xdr:from>
        <xdr:to>
          <xdr:col>11</xdr:col>
          <xdr:colOff>361950</xdr:colOff>
          <xdr:row>158</xdr:row>
          <xdr:rowOff>285750</xdr:rowOff>
        </xdr:to>
        <xdr:sp macro="" textlink="">
          <xdr:nvSpPr>
            <xdr:cNvPr id="1804" name="Option Button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25</xdr:row>
          <xdr:rowOff>0</xdr:rowOff>
        </xdr:from>
        <xdr:to>
          <xdr:col>8</xdr:col>
          <xdr:colOff>9525</xdr:colOff>
          <xdr:row>28</xdr:row>
          <xdr:rowOff>9525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0</xdr:rowOff>
        </xdr:from>
        <xdr:to>
          <xdr:col>6</xdr:col>
          <xdr:colOff>361950</xdr:colOff>
          <xdr:row>26</xdr:row>
          <xdr:rowOff>161925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26</xdr:row>
          <xdr:rowOff>0</xdr:rowOff>
        </xdr:from>
        <xdr:to>
          <xdr:col>7</xdr:col>
          <xdr:colOff>371475</xdr:colOff>
          <xdr:row>26</xdr:row>
          <xdr:rowOff>171450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25</xdr:row>
          <xdr:rowOff>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0</xdr:rowOff>
        </xdr:from>
        <xdr:to>
          <xdr:col>9</xdr:col>
          <xdr:colOff>361950</xdr:colOff>
          <xdr:row>26</xdr:row>
          <xdr:rowOff>161925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0</xdr:rowOff>
        </xdr:from>
        <xdr:to>
          <xdr:col>10</xdr:col>
          <xdr:colOff>371475</xdr:colOff>
          <xdr:row>26</xdr:row>
          <xdr:rowOff>171450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371475</xdr:colOff>
      <xdr:row>35</xdr:row>
      <xdr:rowOff>9525</xdr:rowOff>
    </xdr:from>
    <xdr:to>
      <xdr:col>10</xdr:col>
      <xdr:colOff>38100</xdr:colOff>
      <xdr:row>38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6324600"/>
          <a:ext cx="21050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9525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2177" name="Group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9525</xdr:rowOff>
        </xdr:from>
        <xdr:to>
          <xdr:col>12</xdr:col>
          <xdr:colOff>0</xdr:colOff>
          <xdr:row>75</xdr:row>
          <xdr:rowOff>0</xdr:rowOff>
        </xdr:to>
        <xdr:sp macro="" textlink="">
          <xdr:nvSpPr>
            <xdr:cNvPr id="2179" name="Group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9525</xdr:rowOff>
        </xdr:from>
        <xdr:to>
          <xdr:col>12</xdr:col>
          <xdr:colOff>0</xdr:colOff>
          <xdr:row>83</xdr:row>
          <xdr:rowOff>0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9525</xdr:rowOff>
        </xdr:from>
        <xdr:to>
          <xdr:col>12</xdr:col>
          <xdr:colOff>0</xdr:colOff>
          <xdr:row>87</xdr:row>
          <xdr:rowOff>0</xdr:rowOff>
        </xdr:to>
        <xdr:sp macro="" textlink="">
          <xdr:nvSpPr>
            <xdr:cNvPr id="2181" name="Group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96</xdr:row>
          <xdr:rowOff>9525</xdr:rowOff>
        </xdr:from>
        <xdr:to>
          <xdr:col>12</xdr:col>
          <xdr:colOff>0</xdr:colOff>
          <xdr:row>97</xdr:row>
          <xdr:rowOff>0</xdr:rowOff>
        </xdr:to>
        <xdr:sp macro="" textlink="">
          <xdr:nvSpPr>
            <xdr:cNvPr id="2182" name="Group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105</xdr:row>
          <xdr:rowOff>9525</xdr:rowOff>
        </xdr:from>
        <xdr:to>
          <xdr:col>12</xdr:col>
          <xdr:colOff>0</xdr:colOff>
          <xdr:row>106</xdr:row>
          <xdr:rowOff>0</xdr:rowOff>
        </xdr:to>
        <xdr:sp macro="" textlink="">
          <xdr:nvSpPr>
            <xdr:cNvPr id="2183" name="Group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117</xdr:row>
          <xdr:rowOff>0</xdr:rowOff>
        </xdr:from>
        <xdr:to>
          <xdr:col>12</xdr:col>
          <xdr:colOff>0</xdr:colOff>
          <xdr:row>118</xdr:row>
          <xdr:rowOff>9525</xdr:rowOff>
        </xdr:to>
        <xdr:sp macro="" textlink="">
          <xdr:nvSpPr>
            <xdr:cNvPr id="2184" name="Group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120</xdr:row>
          <xdr:rowOff>0</xdr:rowOff>
        </xdr:from>
        <xdr:to>
          <xdr:col>12</xdr:col>
          <xdr:colOff>0</xdr:colOff>
          <xdr:row>121</xdr:row>
          <xdr:rowOff>9525</xdr:rowOff>
        </xdr:to>
        <xdr:sp macro="" textlink="">
          <xdr:nvSpPr>
            <xdr:cNvPr id="2185" name="Group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119</xdr:row>
          <xdr:rowOff>0</xdr:rowOff>
        </xdr:from>
        <xdr:to>
          <xdr:col>12</xdr:col>
          <xdr:colOff>0</xdr:colOff>
          <xdr:row>120</xdr:row>
          <xdr:rowOff>0</xdr:rowOff>
        </xdr:to>
        <xdr:sp macro="" textlink="">
          <xdr:nvSpPr>
            <xdr:cNvPr id="2186" name="Group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9525</xdr:rowOff>
        </xdr:from>
        <xdr:to>
          <xdr:col>12</xdr:col>
          <xdr:colOff>0</xdr:colOff>
          <xdr:row>128</xdr:row>
          <xdr:rowOff>9525</xdr:rowOff>
        </xdr:to>
        <xdr:sp macro="" textlink="">
          <xdr:nvSpPr>
            <xdr:cNvPr id="2187" name="Group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142</xdr:row>
          <xdr:rowOff>9525</xdr:rowOff>
        </xdr:from>
        <xdr:to>
          <xdr:col>12</xdr:col>
          <xdr:colOff>0</xdr:colOff>
          <xdr:row>143</xdr:row>
          <xdr:rowOff>0</xdr:rowOff>
        </xdr:to>
        <xdr:sp macro="" textlink="">
          <xdr:nvSpPr>
            <xdr:cNvPr id="2188" name="Group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158</xdr:row>
          <xdr:rowOff>9525</xdr:rowOff>
        </xdr:from>
        <xdr:to>
          <xdr:col>12</xdr:col>
          <xdr:colOff>0</xdr:colOff>
          <xdr:row>159</xdr:row>
          <xdr:rowOff>0</xdr:rowOff>
        </xdr:to>
        <xdr:sp macro="" textlink="">
          <xdr:nvSpPr>
            <xdr:cNvPr id="2189" name="Group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166</xdr:row>
          <xdr:rowOff>9525</xdr:rowOff>
        </xdr:from>
        <xdr:to>
          <xdr:col>12</xdr:col>
          <xdr:colOff>0</xdr:colOff>
          <xdr:row>167</xdr:row>
          <xdr:rowOff>0</xdr:rowOff>
        </xdr:to>
        <xdr:sp macro="" textlink="">
          <xdr:nvSpPr>
            <xdr:cNvPr id="2190" name="Group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172</xdr:row>
          <xdr:rowOff>9525</xdr:rowOff>
        </xdr:from>
        <xdr:to>
          <xdr:col>12</xdr:col>
          <xdr:colOff>0</xdr:colOff>
          <xdr:row>173</xdr:row>
          <xdr:rowOff>9525</xdr:rowOff>
        </xdr:to>
        <xdr:sp macro="" textlink="">
          <xdr:nvSpPr>
            <xdr:cNvPr id="2191" name="Group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186</xdr:row>
          <xdr:rowOff>9525</xdr:rowOff>
        </xdr:from>
        <xdr:to>
          <xdr:col>12</xdr:col>
          <xdr:colOff>0</xdr:colOff>
          <xdr:row>187</xdr:row>
          <xdr:rowOff>9525</xdr:rowOff>
        </xdr:to>
        <xdr:sp macro="" textlink="">
          <xdr:nvSpPr>
            <xdr:cNvPr id="2192" name="Group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197</xdr:row>
          <xdr:rowOff>9525</xdr:rowOff>
        </xdr:from>
        <xdr:to>
          <xdr:col>12</xdr:col>
          <xdr:colOff>0</xdr:colOff>
          <xdr:row>198</xdr:row>
          <xdr:rowOff>0</xdr:rowOff>
        </xdr:to>
        <xdr:sp macro="" textlink="">
          <xdr:nvSpPr>
            <xdr:cNvPr id="2193" name="Group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201</xdr:row>
          <xdr:rowOff>9525</xdr:rowOff>
        </xdr:from>
        <xdr:to>
          <xdr:col>12</xdr:col>
          <xdr:colOff>0</xdr:colOff>
          <xdr:row>202</xdr:row>
          <xdr:rowOff>0</xdr:rowOff>
        </xdr:to>
        <xdr:sp macro="" textlink="">
          <xdr:nvSpPr>
            <xdr:cNvPr id="2194" name="Group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9525</xdr:rowOff>
        </xdr:from>
        <xdr:to>
          <xdr:col>12</xdr:col>
          <xdr:colOff>0</xdr:colOff>
          <xdr:row>200</xdr:row>
          <xdr:rowOff>9525</xdr:rowOff>
        </xdr:to>
        <xdr:sp macro="" textlink="">
          <xdr:nvSpPr>
            <xdr:cNvPr id="2195" name="Group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204</xdr:row>
          <xdr:rowOff>9525</xdr:rowOff>
        </xdr:from>
        <xdr:to>
          <xdr:col>12</xdr:col>
          <xdr:colOff>0</xdr:colOff>
          <xdr:row>205</xdr:row>
          <xdr:rowOff>9525</xdr:rowOff>
        </xdr:to>
        <xdr:sp macro="" textlink="">
          <xdr:nvSpPr>
            <xdr:cNvPr id="2196" name="Group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9525</xdr:rowOff>
        </xdr:from>
        <xdr:to>
          <xdr:col>12</xdr:col>
          <xdr:colOff>0</xdr:colOff>
          <xdr:row>206</xdr:row>
          <xdr:rowOff>0</xdr:rowOff>
        </xdr:to>
        <xdr:sp macro="" textlink="">
          <xdr:nvSpPr>
            <xdr:cNvPr id="2197" name="Group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206</xdr:row>
          <xdr:rowOff>9525</xdr:rowOff>
        </xdr:from>
        <xdr:to>
          <xdr:col>12</xdr:col>
          <xdr:colOff>0</xdr:colOff>
          <xdr:row>207</xdr:row>
          <xdr:rowOff>0</xdr:rowOff>
        </xdr:to>
        <xdr:sp macro="" textlink="">
          <xdr:nvSpPr>
            <xdr:cNvPr id="2198" name="Group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208</xdr:row>
          <xdr:rowOff>9525</xdr:rowOff>
        </xdr:from>
        <xdr:to>
          <xdr:col>12</xdr:col>
          <xdr:colOff>0</xdr:colOff>
          <xdr:row>209</xdr:row>
          <xdr:rowOff>0</xdr:rowOff>
        </xdr:to>
        <xdr:sp macro="" textlink="">
          <xdr:nvSpPr>
            <xdr:cNvPr id="2199" name="Group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209</xdr:row>
          <xdr:rowOff>9525</xdr:rowOff>
        </xdr:from>
        <xdr:to>
          <xdr:col>12</xdr:col>
          <xdr:colOff>0</xdr:colOff>
          <xdr:row>210</xdr:row>
          <xdr:rowOff>0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210</xdr:row>
          <xdr:rowOff>9525</xdr:rowOff>
        </xdr:from>
        <xdr:to>
          <xdr:col>12</xdr:col>
          <xdr:colOff>0</xdr:colOff>
          <xdr:row>211</xdr:row>
          <xdr:rowOff>9525</xdr:rowOff>
        </xdr:to>
        <xdr:sp macro="" textlink="">
          <xdr:nvSpPr>
            <xdr:cNvPr id="2201" name="Group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9525</xdr:rowOff>
        </xdr:from>
        <xdr:to>
          <xdr:col>12</xdr:col>
          <xdr:colOff>0</xdr:colOff>
          <xdr:row>212</xdr:row>
          <xdr:rowOff>0</xdr:rowOff>
        </xdr:to>
        <xdr:sp macro="" textlink="">
          <xdr:nvSpPr>
            <xdr:cNvPr id="2202" name="Group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218</xdr:row>
          <xdr:rowOff>9525</xdr:rowOff>
        </xdr:from>
        <xdr:to>
          <xdr:col>12</xdr:col>
          <xdr:colOff>0</xdr:colOff>
          <xdr:row>219</xdr:row>
          <xdr:rowOff>0</xdr:rowOff>
        </xdr:to>
        <xdr:sp macro="" textlink="">
          <xdr:nvSpPr>
            <xdr:cNvPr id="2203" name="Group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219</xdr:row>
          <xdr:rowOff>9525</xdr:rowOff>
        </xdr:from>
        <xdr:to>
          <xdr:col>12</xdr:col>
          <xdr:colOff>0</xdr:colOff>
          <xdr:row>220</xdr:row>
          <xdr:rowOff>9525</xdr:rowOff>
        </xdr:to>
        <xdr:sp macro="" textlink="">
          <xdr:nvSpPr>
            <xdr:cNvPr id="2204" name="Group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220</xdr:row>
          <xdr:rowOff>9525</xdr:rowOff>
        </xdr:from>
        <xdr:to>
          <xdr:col>12</xdr:col>
          <xdr:colOff>0</xdr:colOff>
          <xdr:row>221</xdr:row>
          <xdr:rowOff>0</xdr:rowOff>
        </xdr:to>
        <xdr:sp macro="" textlink="">
          <xdr:nvSpPr>
            <xdr:cNvPr id="2205" name="Group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223</xdr:row>
          <xdr:rowOff>9525</xdr:rowOff>
        </xdr:from>
        <xdr:to>
          <xdr:col>12</xdr:col>
          <xdr:colOff>0</xdr:colOff>
          <xdr:row>224</xdr:row>
          <xdr:rowOff>0</xdr:rowOff>
        </xdr:to>
        <xdr:sp macro="" textlink="">
          <xdr:nvSpPr>
            <xdr:cNvPr id="2206" name="Group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224</xdr:row>
          <xdr:rowOff>9525</xdr:rowOff>
        </xdr:from>
        <xdr:to>
          <xdr:col>12</xdr:col>
          <xdr:colOff>0</xdr:colOff>
          <xdr:row>225</xdr:row>
          <xdr:rowOff>9525</xdr:rowOff>
        </xdr:to>
        <xdr:sp macro="" textlink="">
          <xdr:nvSpPr>
            <xdr:cNvPr id="2207" name="Group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226</xdr:row>
          <xdr:rowOff>9525</xdr:rowOff>
        </xdr:from>
        <xdr:to>
          <xdr:col>12</xdr:col>
          <xdr:colOff>0</xdr:colOff>
          <xdr:row>227</xdr:row>
          <xdr:rowOff>0</xdr:rowOff>
        </xdr:to>
        <xdr:sp macro="" textlink="">
          <xdr:nvSpPr>
            <xdr:cNvPr id="2208" name="Group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228</xdr:row>
          <xdr:rowOff>9525</xdr:rowOff>
        </xdr:from>
        <xdr:to>
          <xdr:col>12</xdr:col>
          <xdr:colOff>0</xdr:colOff>
          <xdr:row>229</xdr:row>
          <xdr:rowOff>0</xdr:rowOff>
        </xdr:to>
        <xdr:sp macro="" textlink="">
          <xdr:nvSpPr>
            <xdr:cNvPr id="2209" name="Group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234</xdr:row>
          <xdr:rowOff>9525</xdr:rowOff>
        </xdr:from>
        <xdr:to>
          <xdr:col>12</xdr:col>
          <xdr:colOff>0</xdr:colOff>
          <xdr:row>235</xdr:row>
          <xdr:rowOff>0</xdr:rowOff>
        </xdr:to>
        <xdr:sp macro="" textlink="">
          <xdr:nvSpPr>
            <xdr:cNvPr id="2210" name="Group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236</xdr:row>
          <xdr:rowOff>9525</xdr:rowOff>
        </xdr:from>
        <xdr:to>
          <xdr:col>12</xdr:col>
          <xdr:colOff>0</xdr:colOff>
          <xdr:row>237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306</xdr:row>
          <xdr:rowOff>9525</xdr:rowOff>
        </xdr:from>
        <xdr:to>
          <xdr:col>12</xdr:col>
          <xdr:colOff>0</xdr:colOff>
          <xdr:row>307</xdr:row>
          <xdr:rowOff>0</xdr:rowOff>
        </xdr:to>
        <xdr:sp macro="" textlink="">
          <xdr:nvSpPr>
            <xdr:cNvPr id="2213" name="Group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323</xdr:row>
          <xdr:rowOff>9525</xdr:rowOff>
        </xdr:from>
        <xdr:to>
          <xdr:col>12</xdr:col>
          <xdr:colOff>0</xdr:colOff>
          <xdr:row>324</xdr:row>
          <xdr:rowOff>9525</xdr:rowOff>
        </xdr:to>
        <xdr:sp macro="" textlink="">
          <xdr:nvSpPr>
            <xdr:cNvPr id="2214" name="Group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325</xdr:row>
          <xdr:rowOff>9525</xdr:rowOff>
        </xdr:from>
        <xdr:to>
          <xdr:col>12</xdr:col>
          <xdr:colOff>0</xdr:colOff>
          <xdr:row>326</xdr:row>
          <xdr:rowOff>0</xdr:rowOff>
        </xdr:to>
        <xdr:sp macro="" textlink="">
          <xdr:nvSpPr>
            <xdr:cNvPr id="2215" name="Group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350</xdr:row>
          <xdr:rowOff>9525</xdr:rowOff>
        </xdr:from>
        <xdr:to>
          <xdr:col>12</xdr:col>
          <xdr:colOff>0</xdr:colOff>
          <xdr:row>351</xdr:row>
          <xdr:rowOff>0</xdr:rowOff>
        </xdr:to>
        <xdr:sp macro="" textlink="">
          <xdr:nvSpPr>
            <xdr:cNvPr id="2216" name="Group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9525</xdr:rowOff>
        </xdr:from>
        <xdr:to>
          <xdr:col>11</xdr:col>
          <xdr:colOff>504825</xdr:colOff>
          <xdr:row>38</xdr:row>
          <xdr:rowOff>0</xdr:rowOff>
        </xdr:to>
        <xdr:sp macro="" textlink="">
          <xdr:nvSpPr>
            <xdr:cNvPr id="2218" name="Group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9525</xdr:rowOff>
        </xdr:from>
        <xdr:to>
          <xdr:col>11</xdr:col>
          <xdr:colOff>504825</xdr:colOff>
          <xdr:row>42</xdr:row>
          <xdr:rowOff>0</xdr:rowOff>
        </xdr:to>
        <xdr:sp macro="" textlink="">
          <xdr:nvSpPr>
            <xdr:cNvPr id="2219" name="Group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9525</xdr:rowOff>
        </xdr:from>
        <xdr:to>
          <xdr:col>11</xdr:col>
          <xdr:colOff>504825</xdr:colOff>
          <xdr:row>48</xdr:row>
          <xdr:rowOff>0</xdr:rowOff>
        </xdr:to>
        <xdr:sp macro="" textlink="">
          <xdr:nvSpPr>
            <xdr:cNvPr id="2220" name="Group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54</xdr:row>
          <xdr:rowOff>9525</xdr:rowOff>
        </xdr:from>
        <xdr:to>
          <xdr:col>11</xdr:col>
          <xdr:colOff>504825</xdr:colOff>
          <xdr:row>55</xdr:row>
          <xdr:rowOff>0</xdr:rowOff>
        </xdr:to>
        <xdr:sp macro="" textlink="">
          <xdr:nvSpPr>
            <xdr:cNvPr id="2221" name="Group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9525</xdr:rowOff>
        </xdr:from>
        <xdr:to>
          <xdr:col>11</xdr:col>
          <xdr:colOff>504825</xdr:colOff>
          <xdr:row>56</xdr:row>
          <xdr:rowOff>0</xdr:rowOff>
        </xdr:to>
        <xdr:sp macro="" textlink="">
          <xdr:nvSpPr>
            <xdr:cNvPr id="2222" name="Group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64</xdr:row>
          <xdr:rowOff>9525</xdr:rowOff>
        </xdr:from>
        <xdr:to>
          <xdr:col>11</xdr:col>
          <xdr:colOff>504825</xdr:colOff>
          <xdr:row>65</xdr:row>
          <xdr:rowOff>0</xdr:rowOff>
        </xdr:to>
        <xdr:sp macro="" textlink="">
          <xdr:nvSpPr>
            <xdr:cNvPr id="2223" name="Group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84</xdr:row>
          <xdr:rowOff>9525</xdr:rowOff>
        </xdr:from>
        <xdr:to>
          <xdr:col>11</xdr:col>
          <xdr:colOff>504825</xdr:colOff>
          <xdr:row>85</xdr:row>
          <xdr:rowOff>0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88</xdr:row>
          <xdr:rowOff>9525</xdr:rowOff>
        </xdr:from>
        <xdr:to>
          <xdr:col>11</xdr:col>
          <xdr:colOff>504825</xdr:colOff>
          <xdr:row>89</xdr:row>
          <xdr:rowOff>0</xdr:rowOff>
        </xdr:to>
        <xdr:sp macro="" textlink="">
          <xdr:nvSpPr>
            <xdr:cNvPr id="2225" name="Group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90</xdr:row>
          <xdr:rowOff>9525</xdr:rowOff>
        </xdr:from>
        <xdr:to>
          <xdr:col>11</xdr:col>
          <xdr:colOff>504825</xdr:colOff>
          <xdr:row>91</xdr:row>
          <xdr:rowOff>0</xdr:rowOff>
        </xdr:to>
        <xdr:sp macro="" textlink="">
          <xdr:nvSpPr>
            <xdr:cNvPr id="2226" name="Group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92</xdr:row>
          <xdr:rowOff>9525</xdr:rowOff>
        </xdr:from>
        <xdr:to>
          <xdr:col>11</xdr:col>
          <xdr:colOff>504825</xdr:colOff>
          <xdr:row>93</xdr:row>
          <xdr:rowOff>0</xdr:rowOff>
        </xdr:to>
        <xdr:sp macro="" textlink="">
          <xdr:nvSpPr>
            <xdr:cNvPr id="2227" name="Group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94</xdr:row>
          <xdr:rowOff>9525</xdr:rowOff>
        </xdr:from>
        <xdr:to>
          <xdr:col>11</xdr:col>
          <xdr:colOff>504825</xdr:colOff>
          <xdr:row>95</xdr:row>
          <xdr:rowOff>0</xdr:rowOff>
        </xdr:to>
        <xdr:sp macro="" textlink="">
          <xdr:nvSpPr>
            <xdr:cNvPr id="2228" name="Group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97</xdr:row>
          <xdr:rowOff>9525</xdr:rowOff>
        </xdr:from>
        <xdr:to>
          <xdr:col>12</xdr:col>
          <xdr:colOff>0</xdr:colOff>
          <xdr:row>98</xdr:row>
          <xdr:rowOff>0</xdr:rowOff>
        </xdr:to>
        <xdr:sp macro="" textlink="">
          <xdr:nvSpPr>
            <xdr:cNvPr id="2229" name="Group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98</xdr:row>
          <xdr:rowOff>9525</xdr:rowOff>
        </xdr:from>
        <xdr:to>
          <xdr:col>12</xdr:col>
          <xdr:colOff>0</xdr:colOff>
          <xdr:row>99</xdr:row>
          <xdr:rowOff>9525</xdr:rowOff>
        </xdr:to>
        <xdr:sp macro="" textlink="">
          <xdr:nvSpPr>
            <xdr:cNvPr id="2230" name="Group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101</xdr:row>
          <xdr:rowOff>9525</xdr:rowOff>
        </xdr:from>
        <xdr:to>
          <xdr:col>11</xdr:col>
          <xdr:colOff>504825</xdr:colOff>
          <xdr:row>102</xdr:row>
          <xdr:rowOff>0</xdr:rowOff>
        </xdr:to>
        <xdr:sp macro="" textlink="">
          <xdr:nvSpPr>
            <xdr:cNvPr id="2231" name="Group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108</xdr:row>
          <xdr:rowOff>9525</xdr:rowOff>
        </xdr:from>
        <xdr:to>
          <xdr:col>11</xdr:col>
          <xdr:colOff>504825</xdr:colOff>
          <xdr:row>109</xdr:row>
          <xdr:rowOff>0</xdr:rowOff>
        </xdr:to>
        <xdr:sp macro="" textlink="">
          <xdr:nvSpPr>
            <xdr:cNvPr id="2232" name="Group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122</xdr:row>
          <xdr:rowOff>9525</xdr:rowOff>
        </xdr:from>
        <xdr:to>
          <xdr:col>12</xdr:col>
          <xdr:colOff>9525</xdr:colOff>
          <xdr:row>122</xdr:row>
          <xdr:rowOff>190500</xdr:rowOff>
        </xdr:to>
        <xdr:sp macro="" textlink="">
          <xdr:nvSpPr>
            <xdr:cNvPr id="2233" name="Group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129</xdr:row>
          <xdr:rowOff>9525</xdr:rowOff>
        </xdr:from>
        <xdr:to>
          <xdr:col>12</xdr:col>
          <xdr:colOff>0</xdr:colOff>
          <xdr:row>130</xdr:row>
          <xdr:rowOff>0</xdr:rowOff>
        </xdr:to>
        <xdr:sp macro="" textlink="">
          <xdr:nvSpPr>
            <xdr:cNvPr id="2234" name="Group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133</xdr:row>
          <xdr:rowOff>9525</xdr:rowOff>
        </xdr:from>
        <xdr:to>
          <xdr:col>11</xdr:col>
          <xdr:colOff>504825</xdr:colOff>
          <xdr:row>134</xdr:row>
          <xdr:rowOff>0</xdr:rowOff>
        </xdr:to>
        <xdr:sp macro="" textlink="">
          <xdr:nvSpPr>
            <xdr:cNvPr id="2235" name="Group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135</xdr:row>
          <xdr:rowOff>9525</xdr:rowOff>
        </xdr:from>
        <xdr:to>
          <xdr:col>11</xdr:col>
          <xdr:colOff>504825</xdr:colOff>
          <xdr:row>136</xdr:row>
          <xdr:rowOff>0</xdr:rowOff>
        </xdr:to>
        <xdr:sp macro="" textlink="">
          <xdr:nvSpPr>
            <xdr:cNvPr id="2236" name="Group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159</xdr:row>
          <xdr:rowOff>9525</xdr:rowOff>
        </xdr:from>
        <xdr:to>
          <xdr:col>11</xdr:col>
          <xdr:colOff>504825</xdr:colOff>
          <xdr:row>160</xdr:row>
          <xdr:rowOff>0</xdr:rowOff>
        </xdr:to>
        <xdr:sp macro="" textlink="">
          <xdr:nvSpPr>
            <xdr:cNvPr id="2237" name="Group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160</xdr:row>
          <xdr:rowOff>9525</xdr:rowOff>
        </xdr:from>
        <xdr:to>
          <xdr:col>11</xdr:col>
          <xdr:colOff>504825</xdr:colOff>
          <xdr:row>161</xdr:row>
          <xdr:rowOff>0</xdr:rowOff>
        </xdr:to>
        <xdr:sp macro="" textlink="">
          <xdr:nvSpPr>
            <xdr:cNvPr id="2238" name="Group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161</xdr:row>
          <xdr:rowOff>9525</xdr:rowOff>
        </xdr:from>
        <xdr:to>
          <xdr:col>11</xdr:col>
          <xdr:colOff>504825</xdr:colOff>
          <xdr:row>162</xdr:row>
          <xdr:rowOff>0</xdr:rowOff>
        </xdr:to>
        <xdr:sp macro="" textlink="">
          <xdr:nvSpPr>
            <xdr:cNvPr id="2239" name="Group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163</xdr:row>
          <xdr:rowOff>9525</xdr:rowOff>
        </xdr:from>
        <xdr:to>
          <xdr:col>11</xdr:col>
          <xdr:colOff>504825</xdr:colOff>
          <xdr:row>164</xdr:row>
          <xdr:rowOff>0</xdr:rowOff>
        </xdr:to>
        <xdr:sp macro="" textlink="">
          <xdr:nvSpPr>
            <xdr:cNvPr id="2240" name="Group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168</xdr:row>
          <xdr:rowOff>9525</xdr:rowOff>
        </xdr:from>
        <xdr:to>
          <xdr:col>11</xdr:col>
          <xdr:colOff>504825</xdr:colOff>
          <xdr:row>169</xdr:row>
          <xdr:rowOff>0</xdr:rowOff>
        </xdr:to>
        <xdr:sp macro="" textlink="">
          <xdr:nvSpPr>
            <xdr:cNvPr id="2241" name="Group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176</xdr:row>
          <xdr:rowOff>9525</xdr:rowOff>
        </xdr:from>
        <xdr:to>
          <xdr:col>11</xdr:col>
          <xdr:colOff>504825</xdr:colOff>
          <xdr:row>177</xdr:row>
          <xdr:rowOff>0</xdr:rowOff>
        </xdr:to>
        <xdr:sp macro="" textlink="">
          <xdr:nvSpPr>
            <xdr:cNvPr id="2242" name="Group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180</xdr:row>
          <xdr:rowOff>9525</xdr:rowOff>
        </xdr:from>
        <xdr:to>
          <xdr:col>11</xdr:col>
          <xdr:colOff>504825</xdr:colOff>
          <xdr:row>181</xdr:row>
          <xdr:rowOff>0</xdr:rowOff>
        </xdr:to>
        <xdr:sp macro="" textlink="">
          <xdr:nvSpPr>
            <xdr:cNvPr id="2243" name="Group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182</xdr:row>
          <xdr:rowOff>9525</xdr:rowOff>
        </xdr:from>
        <xdr:to>
          <xdr:col>11</xdr:col>
          <xdr:colOff>504825</xdr:colOff>
          <xdr:row>183</xdr:row>
          <xdr:rowOff>0</xdr:rowOff>
        </xdr:to>
        <xdr:sp macro="" textlink="">
          <xdr:nvSpPr>
            <xdr:cNvPr id="2244" name="Group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184</xdr:row>
          <xdr:rowOff>9525</xdr:rowOff>
        </xdr:from>
        <xdr:to>
          <xdr:col>11</xdr:col>
          <xdr:colOff>504825</xdr:colOff>
          <xdr:row>185</xdr:row>
          <xdr:rowOff>0</xdr:rowOff>
        </xdr:to>
        <xdr:sp macro="" textlink="">
          <xdr:nvSpPr>
            <xdr:cNvPr id="2245" name="Group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203</xdr:row>
          <xdr:rowOff>9525</xdr:rowOff>
        </xdr:from>
        <xdr:to>
          <xdr:col>11</xdr:col>
          <xdr:colOff>504825</xdr:colOff>
          <xdr:row>204</xdr:row>
          <xdr:rowOff>0</xdr:rowOff>
        </xdr:to>
        <xdr:sp macro="" textlink="">
          <xdr:nvSpPr>
            <xdr:cNvPr id="2248" name="Group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222</xdr:row>
          <xdr:rowOff>9525</xdr:rowOff>
        </xdr:from>
        <xdr:to>
          <xdr:col>11</xdr:col>
          <xdr:colOff>504825</xdr:colOff>
          <xdr:row>223</xdr:row>
          <xdr:rowOff>0</xdr:rowOff>
        </xdr:to>
        <xdr:sp macro="" textlink="">
          <xdr:nvSpPr>
            <xdr:cNvPr id="2249" name="Group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240</xdr:row>
          <xdr:rowOff>9525</xdr:rowOff>
        </xdr:from>
        <xdr:to>
          <xdr:col>11</xdr:col>
          <xdr:colOff>504825</xdr:colOff>
          <xdr:row>241</xdr:row>
          <xdr:rowOff>0</xdr:rowOff>
        </xdr:to>
        <xdr:sp macro="" textlink="">
          <xdr:nvSpPr>
            <xdr:cNvPr id="2250" name="Group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242</xdr:row>
          <xdr:rowOff>9525</xdr:rowOff>
        </xdr:from>
        <xdr:to>
          <xdr:col>11</xdr:col>
          <xdr:colOff>504825</xdr:colOff>
          <xdr:row>243</xdr:row>
          <xdr:rowOff>0</xdr:rowOff>
        </xdr:to>
        <xdr:sp macro="" textlink="">
          <xdr:nvSpPr>
            <xdr:cNvPr id="2251" name="Group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244</xdr:row>
          <xdr:rowOff>9525</xdr:rowOff>
        </xdr:from>
        <xdr:to>
          <xdr:col>11</xdr:col>
          <xdr:colOff>504825</xdr:colOff>
          <xdr:row>245</xdr:row>
          <xdr:rowOff>0</xdr:rowOff>
        </xdr:to>
        <xdr:sp macro="" textlink="">
          <xdr:nvSpPr>
            <xdr:cNvPr id="2252" name="Group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9525</xdr:rowOff>
        </xdr:from>
        <xdr:to>
          <xdr:col>11</xdr:col>
          <xdr:colOff>504825</xdr:colOff>
          <xdr:row>254</xdr:row>
          <xdr:rowOff>0</xdr:rowOff>
        </xdr:to>
        <xdr:sp macro="" textlink="">
          <xdr:nvSpPr>
            <xdr:cNvPr id="2253" name="Group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258</xdr:row>
          <xdr:rowOff>9525</xdr:rowOff>
        </xdr:from>
        <xdr:to>
          <xdr:col>11</xdr:col>
          <xdr:colOff>504825</xdr:colOff>
          <xdr:row>259</xdr:row>
          <xdr:rowOff>0</xdr:rowOff>
        </xdr:to>
        <xdr:sp macro="" textlink="">
          <xdr:nvSpPr>
            <xdr:cNvPr id="2254" name="Group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271</xdr:row>
          <xdr:rowOff>9525</xdr:rowOff>
        </xdr:from>
        <xdr:to>
          <xdr:col>11</xdr:col>
          <xdr:colOff>504825</xdr:colOff>
          <xdr:row>272</xdr:row>
          <xdr:rowOff>0</xdr:rowOff>
        </xdr:to>
        <xdr:sp macro="" textlink="">
          <xdr:nvSpPr>
            <xdr:cNvPr id="2255" name="Group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276</xdr:row>
          <xdr:rowOff>9525</xdr:rowOff>
        </xdr:from>
        <xdr:to>
          <xdr:col>11</xdr:col>
          <xdr:colOff>504825</xdr:colOff>
          <xdr:row>277</xdr:row>
          <xdr:rowOff>0</xdr:rowOff>
        </xdr:to>
        <xdr:sp macro="" textlink="">
          <xdr:nvSpPr>
            <xdr:cNvPr id="2256" name="Group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278</xdr:row>
          <xdr:rowOff>9525</xdr:rowOff>
        </xdr:from>
        <xdr:to>
          <xdr:col>11</xdr:col>
          <xdr:colOff>504825</xdr:colOff>
          <xdr:row>279</xdr:row>
          <xdr:rowOff>0</xdr:rowOff>
        </xdr:to>
        <xdr:sp macro="" textlink="">
          <xdr:nvSpPr>
            <xdr:cNvPr id="2257" name="Group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283</xdr:row>
          <xdr:rowOff>9525</xdr:rowOff>
        </xdr:from>
        <xdr:to>
          <xdr:col>11</xdr:col>
          <xdr:colOff>504825</xdr:colOff>
          <xdr:row>284</xdr:row>
          <xdr:rowOff>0</xdr:rowOff>
        </xdr:to>
        <xdr:sp macro="" textlink="">
          <xdr:nvSpPr>
            <xdr:cNvPr id="2258" name="Group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285</xdr:row>
          <xdr:rowOff>9525</xdr:rowOff>
        </xdr:from>
        <xdr:to>
          <xdr:col>11</xdr:col>
          <xdr:colOff>504825</xdr:colOff>
          <xdr:row>286</xdr:row>
          <xdr:rowOff>0</xdr:rowOff>
        </xdr:to>
        <xdr:sp macro="" textlink="">
          <xdr:nvSpPr>
            <xdr:cNvPr id="2259" name="Group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290</xdr:row>
          <xdr:rowOff>9525</xdr:rowOff>
        </xdr:from>
        <xdr:to>
          <xdr:col>11</xdr:col>
          <xdr:colOff>504825</xdr:colOff>
          <xdr:row>291</xdr:row>
          <xdr:rowOff>0</xdr:rowOff>
        </xdr:to>
        <xdr:sp macro="" textlink="">
          <xdr:nvSpPr>
            <xdr:cNvPr id="2260" name="Group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292</xdr:row>
          <xdr:rowOff>9525</xdr:rowOff>
        </xdr:from>
        <xdr:to>
          <xdr:col>11</xdr:col>
          <xdr:colOff>504825</xdr:colOff>
          <xdr:row>293</xdr:row>
          <xdr:rowOff>0</xdr:rowOff>
        </xdr:to>
        <xdr:sp macro="" textlink="">
          <xdr:nvSpPr>
            <xdr:cNvPr id="2261" name="Group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293</xdr:row>
          <xdr:rowOff>9525</xdr:rowOff>
        </xdr:from>
        <xdr:to>
          <xdr:col>11</xdr:col>
          <xdr:colOff>504825</xdr:colOff>
          <xdr:row>294</xdr:row>
          <xdr:rowOff>0</xdr:rowOff>
        </xdr:to>
        <xdr:sp macro="" textlink="">
          <xdr:nvSpPr>
            <xdr:cNvPr id="2262" name="Group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294</xdr:row>
          <xdr:rowOff>9525</xdr:rowOff>
        </xdr:from>
        <xdr:to>
          <xdr:col>11</xdr:col>
          <xdr:colOff>504825</xdr:colOff>
          <xdr:row>295</xdr:row>
          <xdr:rowOff>0</xdr:rowOff>
        </xdr:to>
        <xdr:sp macro="" textlink="">
          <xdr:nvSpPr>
            <xdr:cNvPr id="2263" name="Group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295</xdr:row>
          <xdr:rowOff>9525</xdr:rowOff>
        </xdr:from>
        <xdr:to>
          <xdr:col>11</xdr:col>
          <xdr:colOff>504825</xdr:colOff>
          <xdr:row>296</xdr:row>
          <xdr:rowOff>0</xdr:rowOff>
        </xdr:to>
        <xdr:sp macro="" textlink="">
          <xdr:nvSpPr>
            <xdr:cNvPr id="2264" name="Group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296</xdr:row>
          <xdr:rowOff>9525</xdr:rowOff>
        </xdr:from>
        <xdr:to>
          <xdr:col>11</xdr:col>
          <xdr:colOff>504825</xdr:colOff>
          <xdr:row>297</xdr:row>
          <xdr:rowOff>0</xdr:rowOff>
        </xdr:to>
        <xdr:sp macro="" textlink="">
          <xdr:nvSpPr>
            <xdr:cNvPr id="2265" name="Group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11</xdr:col>
          <xdr:colOff>504825</xdr:colOff>
          <xdr:row>304</xdr:row>
          <xdr:rowOff>0</xdr:rowOff>
        </xdr:to>
        <xdr:sp macro="" textlink="">
          <xdr:nvSpPr>
            <xdr:cNvPr id="2266" name="Group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305</xdr:row>
          <xdr:rowOff>9525</xdr:rowOff>
        </xdr:from>
        <xdr:to>
          <xdr:col>11</xdr:col>
          <xdr:colOff>504825</xdr:colOff>
          <xdr:row>306</xdr:row>
          <xdr:rowOff>0</xdr:rowOff>
        </xdr:to>
        <xdr:sp macro="" textlink="">
          <xdr:nvSpPr>
            <xdr:cNvPr id="2267" name="Group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307</xdr:row>
          <xdr:rowOff>9525</xdr:rowOff>
        </xdr:from>
        <xdr:to>
          <xdr:col>11</xdr:col>
          <xdr:colOff>504825</xdr:colOff>
          <xdr:row>308</xdr:row>
          <xdr:rowOff>0</xdr:rowOff>
        </xdr:to>
        <xdr:sp macro="" textlink="">
          <xdr:nvSpPr>
            <xdr:cNvPr id="2268" name="Group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309</xdr:row>
          <xdr:rowOff>9525</xdr:rowOff>
        </xdr:from>
        <xdr:to>
          <xdr:col>11</xdr:col>
          <xdr:colOff>504825</xdr:colOff>
          <xdr:row>310</xdr:row>
          <xdr:rowOff>0</xdr:rowOff>
        </xdr:to>
        <xdr:sp macro="" textlink="">
          <xdr:nvSpPr>
            <xdr:cNvPr id="2269" name="Group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311</xdr:row>
          <xdr:rowOff>9525</xdr:rowOff>
        </xdr:from>
        <xdr:to>
          <xdr:col>11</xdr:col>
          <xdr:colOff>504825</xdr:colOff>
          <xdr:row>312</xdr:row>
          <xdr:rowOff>0</xdr:rowOff>
        </xdr:to>
        <xdr:sp macro="" textlink="">
          <xdr:nvSpPr>
            <xdr:cNvPr id="2270" name="Group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312</xdr:row>
          <xdr:rowOff>9525</xdr:rowOff>
        </xdr:from>
        <xdr:to>
          <xdr:col>11</xdr:col>
          <xdr:colOff>504825</xdr:colOff>
          <xdr:row>313</xdr:row>
          <xdr:rowOff>0</xdr:rowOff>
        </xdr:to>
        <xdr:sp macro="" textlink="">
          <xdr:nvSpPr>
            <xdr:cNvPr id="2271" name="Group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313</xdr:row>
          <xdr:rowOff>9525</xdr:rowOff>
        </xdr:from>
        <xdr:to>
          <xdr:col>11</xdr:col>
          <xdr:colOff>504825</xdr:colOff>
          <xdr:row>314</xdr:row>
          <xdr:rowOff>0</xdr:rowOff>
        </xdr:to>
        <xdr:sp macro="" textlink="">
          <xdr:nvSpPr>
            <xdr:cNvPr id="2272" name="Group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314</xdr:row>
          <xdr:rowOff>9525</xdr:rowOff>
        </xdr:from>
        <xdr:to>
          <xdr:col>11</xdr:col>
          <xdr:colOff>504825</xdr:colOff>
          <xdr:row>315</xdr:row>
          <xdr:rowOff>0</xdr:rowOff>
        </xdr:to>
        <xdr:sp macro="" textlink="">
          <xdr:nvSpPr>
            <xdr:cNvPr id="2273" name="Group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318</xdr:row>
          <xdr:rowOff>9525</xdr:rowOff>
        </xdr:from>
        <xdr:to>
          <xdr:col>11</xdr:col>
          <xdr:colOff>504825</xdr:colOff>
          <xdr:row>319</xdr:row>
          <xdr:rowOff>0</xdr:rowOff>
        </xdr:to>
        <xdr:sp macro="" textlink="">
          <xdr:nvSpPr>
            <xdr:cNvPr id="2274" name="Group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319</xdr:row>
          <xdr:rowOff>9525</xdr:rowOff>
        </xdr:from>
        <xdr:to>
          <xdr:col>11</xdr:col>
          <xdr:colOff>504825</xdr:colOff>
          <xdr:row>320</xdr:row>
          <xdr:rowOff>0</xdr:rowOff>
        </xdr:to>
        <xdr:sp macro="" textlink="">
          <xdr:nvSpPr>
            <xdr:cNvPr id="2275" name="Group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332</xdr:row>
          <xdr:rowOff>9525</xdr:rowOff>
        </xdr:from>
        <xdr:to>
          <xdr:col>11</xdr:col>
          <xdr:colOff>504825</xdr:colOff>
          <xdr:row>333</xdr:row>
          <xdr:rowOff>0</xdr:rowOff>
        </xdr:to>
        <xdr:sp macro="" textlink="">
          <xdr:nvSpPr>
            <xdr:cNvPr id="2276" name="Group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338</xdr:row>
          <xdr:rowOff>9525</xdr:rowOff>
        </xdr:from>
        <xdr:to>
          <xdr:col>11</xdr:col>
          <xdr:colOff>504825</xdr:colOff>
          <xdr:row>339</xdr:row>
          <xdr:rowOff>0</xdr:rowOff>
        </xdr:to>
        <xdr:sp macro="" textlink="">
          <xdr:nvSpPr>
            <xdr:cNvPr id="2277" name="Group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336</xdr:row>
          <xdr:rowOff>9525</xdr:rowOff>
        </xdr:from>
        <xdr:to>
          <xdr:col>11</xdr:col>
          <xdr:colOff>504825</xdr:colOff>
          <xdr:row>337</xdr:row>
          <xdr:rowOff>0</xdr:rowOff>
        </xdr:to>
        <xdr:sp macro="" textlink="">
          <xdr:nvSpPr>
            <xdr:cNvPr id="2278" name="Group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342</xdr:row>
          <xdr:rowOff>9525</xdr:rowOff>
        </xdr:from>
        <xdr:to>
          <xdr:col>11</xdr:col>
          <xdr:colOff>504825</xdr:colOff>
          <xdr:row>343</xdr:row>
          <xdr:rowOff>0</xdr:rowOff>
        </xdr:to>
        <xdr:sp macro="" textlink="">
          <xdr:nvSpPr>
            <xdr:cNvPr id="2279" name="Group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344</xdr:row>
          <xdr:rowOff>9525</xdr:rowOff>
        </xdr:from>
        <xdr:to>
          <xdr:col>11</xdr:col>
          <xdr:colOff>504825</xdr:colOff>
          <xdr:row>345</xdr:row>
          <xdr:rowOff>0</xdr:rowOff>
        </xdr:to>
        <xdr:sp macro="" textlink="">
          <xdr:nvSpPr>
            <xdr:cNvPr id="2280" name="Group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348</xdr:row>
          <xdr:rowOff>9525</xdr:rowOff>
        </xdr:from>
        <xdr:to>
          <xdr:col>11</xdr:col>
          <xdr:colOff>504825</xdr:colOff>
          <xdr:row>349</xdr:row>
          <xdr:rowOff>0</xdr:rowOff>
        </xdr:to>
        <xdr:sp macro="" textlink="">
          <xdr:nvSpPr>
            <xdr:cNvPr id="2281" name="Group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354</xdr:row>
          <xdr:rowOff>9525</xdr:rowOff>
        </xdr:from>
        <xdr:to>
          <xdr:col>11</xdr:col>
          <xdr:colOff>504825</xdr:colOff>
          <xdr:row>355</xdr:row>
          <xdr:rowOff>0</xdr:rowOff>
        </xdr:to>
        <xdr:sp macro="" textlink="">
          <xdr:nvSpPr>
            <xdr:cNvPr id="2282" name="Group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361</xdr:row>
          <xdr:rowOff>9525</xdr:rowOff>
        </xdr:from>
        <xdr:to>
          <xdr:col>11</xdr:col>
          <xdr:colOff>504825</xdr:colOff>
          <xdr:row>362</xdr:row>
          <xdr:rowOff>0</xdr:rowOff>
        </xdr:to>
        <xdr:sp macro="" textlink="">
          <xdr:nvSpPr>
            <xdr:cNvPr id="2283" name="Group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363</xdr:row>
          <xdr:rowOff>9525</xdr:rowOff>
        </xdr:from>
        <xdr:to>
          <xdr:col>11</xdr:col>
          <xdr:colOff>504825</xdr:colOff>
          <xdr:row>364</xdr:row>
          <xdr:rowOff>0</xdr:rowOff>
        </xdr:to>
        <xdr:sp macro="" textlink="">
          <xdr:nvSpPr>
            <xdr:cNvPr id="2284" name="Group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365</xdr:row>
          <xdr:rowOff>9525</xdr:rowOff>
        </xdr:from>
        <xdr:to>
          <xdr:col>11</xdr:col>
          <xdr:colOff>504825</xdr:colOff>
          <xdr:row>366</xdr:row>
          <xdr:rowOff>0</xdr:rowOff>
        </xdr:to>
        <xdr:sp macro="" textlink="">
          <xdr:nvSpPr>
            <xdr:cNvPr id="2285" name="Group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380</xdr:row>
          <xdr:rowOff>9525</xdr:rowOff>
        </xdr:from>
        <xdr:to>
          <xdr:col>11</xdr:col>
          <xdr:colOff>504825</xdr:colOff>
          <xdr:row>381</xdr:row>
          <xdr:rowOff>9525</xdr:rowOff>
        </xdr:to>
        <xdr:sp macro="" textlink="">
          <xdr:nvSpPr>
            <xdr:cNvPr id="2286" name="Group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379</xdr:row>
          <xdr:rowOff>9525</xdr:rowOff>
        </xdr:from>
        <xdr:to>
          <xdr:col>11</xdr:col>
          <xdr:colOff>504825</xdr:colOff>
          <xdr:row>380</xdr:row>
          <xdr:rowOff>19050</xdr:rowOff>
        </xdr:to>
        <xdr:sp macro="" textlink="">
          <xdr:nvSpPr>
            <xdr:cNvPr id="2287" name="Group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371</xdr:row>
          <xdr:rowOff>9525</xdr:rowOff>
        </xdr:from>
        <xdr:to>
          <xdr:col>11</xdr:col>
          <xdr:colOff>504825</xdr:colOff>
          <xdr:row>372</xdr:row>
          <xdr:rowOff>0</xdr:rowOff>
        </xdr:to>
        <xdr:sp macro="" textlink="">
          <xdr:nvSpPr>
            <xdr:cNvPr id="2288" name="Group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369</xdr:row>
          <xdr:rowOff>9525</xdr:rowOff>
        </xdr:from>
        <xdr:to>
          <xdr:col>11</xdr:col>
          <xdr:colOff>504825</xdr:colOff>
          <xdr:row>370</xdr:row>
          <xdr:rowOff>0</xdr:rowOff>
        </xdr:to>
        <xdr:sp macro="" textlink="">
          <xdr:nvSpPr>
            <xdr:cNvPr id="2289" name="Group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367</xdr:row>
          <xdr:rowOff>9525</xdr:rowOff>
        </xdr:from>
        <xdr:to>
          <xdr:col>11</xdr:col>
          <xdr:colOff>504825</xdr:colOff>
          <xdr:row>368</xdr:row>
          <xdr:rowOff>0</xdr:rowOff>
        </xdr:to>
        <xdr:sp macro="" textlink="">
          <xdr:nvSpPr>
            <xdr:cNvPr id="2290" name="Group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378</xdr:row>
          <xdr:rowOff>9525</xdr:rowOff>
        </xdr:from>
        <xdr:to>
          <xdr:col>12</xdr:col>
          <xdr:colOff>0</xdr:colOff>
          <xdr:row>379</xdr:row>
          <xdr:rowOff>0</xdr:rowOff>
        </xdr:to>
        <xdr:sp macro="" textlink="">
          <xdr:nvSpPr>
            <xdr:cNvPr id="2291" name="Group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9525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2292" name="Group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155</xdr:row>
          <xdr:rowOff>9525</xdr:rowOff>
        </xdr:from>
        <xdr:to>
          <xdr:col>12</xdr:col>
          <xdr:colOff>0</xdr:colOff>
          <xdr:row>155</xdr:row>
          <xdr:rowOff>590550</xdr:rowOff>
        </xdr:to>
        <xdr:sp macro="" textlink="">
          <xdr:nvSpPr>
            <xdr:cNvPr id="2293" name="Group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188</xdr:row>
          <xdr:rowOff>9525</xdr:rowOff>
        </xdr:from>
        <xdr:to>
          <xdr:col>12</xdr:col>
          <xdr:colOff>0</xdr:colOff>
          <xdr:row>188</xdr:row>
          <xdr:rowOff>590550</xdr:rowOff>
        </xdr:to>
        <xdr:sp macro="" textlink="">
          <xdr:nvSpPr>
            <xdr:cNvPr id="2294" name="Group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195</xdr:row>
          <xdr:rowOff>9525</xdr:rowOff>
        </xdr:from>
        <xdr:to>
          <xdr:col>12</xdr:col>
          <xdr:colOff>0</xdr:colOff>
          <xdr:row>195</xdr:row>
          <xdr:rowOff>590550</xdr:rowOff>
        </xdr:to>
        <xdr:sp macro="" textlink="">
          <xdr:nvSpPr>
            <xdr:cNvPr id="2295" name="Group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230</xdr:row>
          <xdr:rowOff>9525</xdr:rowOff>
        </xdr:from>
        <xdr:to>
          <xdr:col>12</xdr:col>
          <xdr:colOff>0</xdr:colOff>
          <xdr:row>230</xdr:row>
          <xdr:rowOff>590550</xdr:rowOff>
        </xdr:to>
        <xdr:sp macro="" textlink="">
          <xdr:nvSpPr>
            <xdr:cNvPr id="2296" name="Group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232</xdr:row>
          <xdr:rowOff>9525</xdr:rowOff>
        </xdr:from>
        <xdr:to>
          <xdr:col>12</xdr:col>
          <xdr:colOff>0</xdr:colOff>
          <xdr:row>232</xdr:row>
          <xdr:rowOff>590550</xdr:rowOff>
        </xdr:to>
        <xdr:sp macro="" textlink="">
          <xdr:nvSpPr>
            <xdr:cNvPr id="2297" name="Group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246</xdr:row>
          <xdr:rowOff>9525</xdr:rowOff>
        </xdr:from>
        <xdr:to>
          <xdr:col>12</xdr:col>
          <xdr:colOff>0</xdr:colOff>
          <xdr:row>246</xdr:row>
          <xdr:rowOff>590550</xdr:rowOff>
        </xdr:to>
        <xdr:sp macro="" textlink="">
          <xdr:nvSpPr>
            <xdr:cNvPr id="2298" name="Group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238</xdr:row>
          <xdr:rowOff>9525</xdr:rowOff>
        </xdr:from>
        <xdr:to>
          <xdr:col>11</xdr:col>
          <xdr:colOff>504825</xdr:colOff>
          <xdr:row>239</xdr:row>
          <xdr:rowOff>0</xdr:rowOff>
        </xdr:to>
        <xdr:sp macro="" textlink="">
          <xdr:nvSpPr>
            <xdr:cNvPr id="2299" name="Group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160</xdr:row>
          <xdr:rowOff>9525</xdr:rowOff>
        </xdr:from>
        <xdr:to>
          <xdr:col>11</xdr:col>
          <xdr:colOff>504825</xdr:colOff>
          <xdr:row>161</xdr:row>
          <xdr:rowOff>0</xdr:rowOff>
        </xdr:to>
        <xdr:sp macro="" textlink="">
          <xdr:nvSpPr>
            <xdr:cNvPr id="2379" name="Group Box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159</xdr:row>
          <xdr:rowOff>9525</xdr:rowOff>
        </xdr:from>
        <xdr:to>
          <xdr:col>11</xdr:col>
          <xdr:colOff>504825</xdr:colOff>
          <xdr:row>160</xdr:row>
          <xdr:rowOff>0</xdr:rowOff>
        </xdr:to>
        <xdr:sp macro="" textlink="">
          <xdr:nvSpPr>
            <xdr:cNvPr id="2380" name="Group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161</xdr:row>
          <xdr:rowOff>9525</xdr:rowOff>
        </xdr:from>
        <xdr:to>
          <xdr:col>11</xdr:col>
          <xdr:colOff>504825</xdr:colOff>
          <xdr:row>162</xdr:row>
          <xdr:rowOff>0</xdr:rowOff>
        </xdr:to>
        <xdr:sp macro="" textlink="">
          <xdr:nvSpPr>
            <xdr:cNvPr id="2381" name="Group Box 333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144</xdr:row>
          <xdr:rowOff>9525</xdr:rowOff>
        </xdr:from>
        <xdr:to>
          <xdr:col>11</xdr:col>
          <xdr:colOff>504825</xdr:colOff>
          <xdr:row>145</xdr:row>
          <xdr:rowOff>0</xdr:rowOff>
        </xdr:to>
        <xdr:sp macro="" textlink="">
          <xdr:nvSpPr>
            <xdr:cNvPr id="2383" name="Group Box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9525</xdr:rowOff>
        </xdr:from>
        <xdr:to>
          <xdr:col>11</xdr:col>
          <xdr:colOff>504825</xdr:colOff>
          <xdr:row>152</xdr:row>
          <xdr:rowOff>0</xdr:rowOff>
        </xdr:to>
        <xdr:sp macro="" textlink="">
          <xdr:nvSpPr>
            <xdr:cNvPr id="2384" name="Group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149</xdr:row>
          <xdr:rowOff>9525</xdr:rowOff>
        </xdr:from>
        <xdr:to>
          <xdr:col>11</xdr:col>
          <xdr:colOff>504825</xdr:colOff>
          <xdr:row>150</xdr:row>
          <xdr:rowOff>0</xdr:rowOff>
        </xdr:to>
        <xdr:sp macro="" textlink="">
          <xdr:nvSpPr>
            <xdr:cNvPr id="2415" name="Group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118</xdr:row>
          <xdr:rowOff>9525</xdr:rowOff>
        </xdr:from>
        <xdr:to>
          <xdr:col>12</xdr:col>
          <xdr:colOff>0</xdr:colOff>
          <xdr:row>119</xdr:row>
          <xdr:rowOff>0</xdr:rowOff>
        </xdr:to>
        <xdr:sp macro="" textlink="">
          <xdr:nvSpPr>
            <xdr:cNvPr id="2417" name="Group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9525</xdr:rowOff>
        </xdr:from>
        <xdr:to>
          <xdr:col>11</xdr:col>
          <xdr:colOff>504825</xdr:colOff>
          <xdr:row>53</xdr:row>
          <xdr:rowOff>9525</xdr:rowOff>
        </xdr:to>
        <xdr:sp macro="" textlink="">
          <xdr:nvSpPr>
            <xdr:cNvPr id="2418" name="Group Box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125</xdr:row>
          <xdr:rowOff>9525</xdr:rowOff>
        </xdr:from>
        <xdr:to>
          <xdr:col>12</xdr:col>
          <xdr:colOff>0</xdr:colOff>
          <xdr:row>126</xdr:row>
          <xdr:rowOff>0</xdr:rowOff>
        </xdr:to>
        <xdr:sp macro="" textlink="">
          <xdr:nvSpPr>
            <xdr:cNvPr id="2423" name="Group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131</xdr:row>
          <xdr:rowOff>9525</xdr:rowOff>
        </xdr:from>
        <xdr:to>
          <xdr:col>12</xdr:col>
          <xdr:colOff>0</xdr:colOff>
          <xdr:row>132</xdr:row>
          <xdr:rowOff>0</xdr:rowOff>
        </xdr:to>
        <xdr:sp macro="" textlink="">
          <xdr:nvSpPr>
            <xdr:cNvPr id="2426" name="Group Box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259</xdr:row>
          <xdr:rowOff>9525</xdr:rowOff>
        </xdr:from>
        <xdr:to>
          <xdr:col>11</xdr:col>
          <xdr:colOff>504825</xdr:colOff>
          <xdr:row>260</xdr:row>
          <xdr:rowOff>0</xdr:rowOff>
        </xdr:to>
        <xdr:sp macro="" textlink="">
          <xdr:nvSpPr>
            <xdr:cNvPr id="2429" name="Group Box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261</xdr:row>
          <xdr:rowOff>9525</xdr:rowOff>
        </xdr:from>
        <xdr:to>
          <xdr:col>11</xdr:col>
          <xdr:colOff>504825</xdr:colOff>
          <xdr:row>262</xdr:row>
          <xdr:rowOff>0</xdr:rowOff>
        </xdr:to>
        <xdr:sp macro="" textlink="">
          <xdr:nvSpPr>
            <xdr:cNvPr id="2430" name="Group Box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263</xdr:row>
          <xdr:rowOff>9525</xdr:rowOff>
        </xdr:from>
        <xdr:to>
          <xdr:col>11</xdr:col>
          <xdr:colOff>504825</xdr:colOff>
          <xdr:row>264</xdr:row>
          <xdr:rowOff>0</xdr:rowOff>
        </xdr:to>
        <xdr:sp macro="" textlink="">
          <xdr:nvSpPr>
            <xdr:cNvPr id="2431" name="Group Box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265</xdr:row>
          <xdr:rowOff>9525</xdr:rowOff>
        </xdr:from>
        <xdr:to>
          <xdr:col>11</xdr:col>
          <xdr:colOff>504825</xdr:colOff>
          <xdr:row>266</xdr:row>
          <xdr:rowOff>0</xdr:rowOff>
        </xdr:to>
        <xdr:sp macro="" textlink="">
          <xdr:nvSpPr>
            <xdr:cNvPr id="2432" name="Group Box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267</xdr:row>
          <xdr:rowOff>9525</xdr:rowOff>
        </xdr:from>
        <xdr:to>
          <xdr:col>11</xdr:col>
          <xdr:colOff>504825</xdr:colOff>
          <xdr:row>268</xdr:row>
          <xdr:rowOff>0</xdr:rowOff>
        </xdr:to>
        <xdr:sp macro="" textlink="">
          <xdr:nvSpPr>
            <xdr:cNvPr id="2433" name="Group Box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269</xdr:row>
          <xdr:rowOff>9525</xdr:rowOff>
        </xdr:from>
        <xdr:to>
          <xdr:col>11</xdr:col>
          <xdr:colOff>504825</xdr:colOff>
          <xdr:row>270</xdr:row>
          <xdr:rowOff>0</xdr:rowOff>
        </xdr:to>
        <xdr:sp macro="" textlink="">
          <xdr:nvSpPr>
            <xdr:cNvPr id="2438" name="Group Box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9525</xdr:rowOff>
        </xdr:from>
        <xdr:to>
          <xdr:col>11</xdr:col>
          <xdr:colOff>504825</xdr:colOff>
          <xdr:row>56</xdr:row>
          <xdr:rowOff>0</xdr:rowOff>
        </xdr:to>
        <xdr:sp macro="" textlink="">
          <xdr:nvSpPr>
            <xdr:cNvPr id="2460" name="Group Box 412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</xdr:row>
      <xdr:rowOff>9525</xdr:rowOff>
    </xdr:from>
    <xdr:to>
      <xdr:col>18</xdr:col>
      <xdr:colOff>532430</xdr:colOff>
      <xdr:row>8</xdr:row>
      <xdr:rowOff>28477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49"/>
        <a:stretch/>
      </xdr:blipFill>
      <xdr:spPr>
        <a:xfrm>
          <a:off x="4495800" y="781050"/>
          <a:ext cx="6609380" cy="7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9</xdr:row>
      <xdr:rowOff>76200</xdr:rowOff>
    </xdr:from>
    <xdr:to>
      <xdr:col>18</xdr:col>
      <xdr:colOff>561975</xdr:colOff>
      <xdr:row>16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800225"/>
          <a:ext cx="662940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377" Type="http://schemas.openxmlformats.org/officeDocument/2006/relationships/ctrlProp" Target="../ctrlProps/ctrlProp374.xml"/><Relationship Id="rId398" Type="http://schemas.openxmlformats.org/officeDocument/2006/relationships/ctrlProp" Target="../ctrlProps/ctrlProp395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5.xml"/><Relationship Id="rId3" Type="http://schemas.openxmlformats.org/officeDocument/2006/relationships/ctrlProp" Target="../ctrlProps/ctrlProp400.xml"/><Relationship Id="rId7" Type="http://schemas.openxmlformats.org/officeDocument/2006/relationships/ctrlProp" Target="../ctrlProps/ctrlProp40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03.xml"/><Relationship Id="rId5" Type="http://schemas.openxmlformats.org/officeDocument/2006/relationships/ctrlProp" Target="../ctrlProps/ctrlProp402.xml"/><Relationship Id="rId4" Type="http://schemas.openxmlformats.org/officeDocument/2006/relationships/ctrlProp" Target="../ctrlProps/ctrlProp40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8.xml"/><Relationship Id="rId117" Type="http://schemas.openxmlformats.org/officeDocument/2006/relationships/ctrlProp" Target="../ctrlProps/ctrlProp519.xml"/><Relationship Id="rId21" Type="http://schemas.openxmlformats.org/officeDocument/2006/relationships/ctrlProp" Target="../ctrlProps/ctrlProp423.xml"/><Relationship Id="rId42" Type="http://schemas.openxmlformats.org/officeDocument/2006/relationships/ctrlProp" Target="../ctrlProps/ctrlProp444.xml"/><Relationship Id="rId47" Type="http://schemas.openxmlformats.org/officeDocument/2006/relationships/ctrlProp" Target="../ctrlProps/ctrlProp449.xml"/><Relationship Id="rId63" Type="http://schemas.openxmlformats.org/officeDocument/2006/relationships/ctrlProp" Target="../ctrlProps/ctrlProp465.xml"/><Relationship Id="rId68" Type="http://schemas.openxmlformats.org/officeDocument/2006/relationships/ctrlProp" Target="../ctrlProps/ctrlProp470.xml"/><Relationship Id="rId84" Type="http://schemas.openxmlformats.org/officeDocument/2006/relationships/ctrlProp" Target="../ctrlProps/ctrlProp486.xml"/><Relationship Id="rId89" Type="http://schemas.openxmlformats.org/officeDocument/2006/relationships/ctrlProp" Target="../ctrlProps/ctrlProp491.xml"/><Relationship Id="rId112" Type="http://schemas.openxmlformats.org/officeDocument/2006/relationships/ctrlProp" Target="../ctrlProps/ctrlProp514.xml"/><Relationship Id="rId133" Type="http://schemas.openxmlformats.org/officeDocument/2006/relationships/ctrlProp" Target="../ctrlProps/ctrlProp535.xml"/><Relationship Id="rId138" Type="http://schemas.openxmlformats.org/officeDocument/2006/relationships/ctrlProp" Target="../ctrlProps/ctrlProp540.xml"/><Relationship Id="rId16" Type="http://schemas.openxmlformats.org/officeDocument/2006/relationships/ctrlProp" Target="../ctrlProps/ctrlProp418.xml"/><Relationship Id="rId107" Type="http://schemas.openxmlformats.org/officeDocument/2006/relationships/ctrlProp" Target="../ctrlProps/ctrlProp509.xml"/><Relationship Id="rId11" Type="http://schemas.openxmlformats.org/officeDocument/2006/relationships/ctrlProp" Target="../ctrlProps/ctrlProp413.xml"/><Relationship Id="rId32" Type="http://schemas.openxmlformats.org/officeDocument/2006/relationships/ctrlProp" Target="../ctrlProps/ctrlProp434.xml"/><Relationship Id="rId37" Type="http://schemas.openxmlformats.org/officeDocument/2006/relationships/ctrlProp" Target="../ctrlProps/ctrlProp439.xml"/><Relationship Id="rId53" Type="http://schemas.openxmlformats.org/officeDocument/2006/relationships/ctrlProp" Target="../ctrlProps/ctrlProp455.xml"/><Relationship Id="rId58" Type="http://schemas.openxmlformats.org/officeDocument/2006/relationships/ctrlProp" Target="../ctrlProps/ctrlProp460.xml"/><Relationship Id="rId74" Type="http://schemas.openxmlformats.org/officeDocument/2006/relationships/ctrlProp" Target="../ctrlProps/ctrlProp476.xml"/><Relationship Id="rId79" Type="http://schemas.openxmlformats.org/officeDocument/2006/relationships/ctrlProp" Target="../ctrlProps/ctrlProp481.xml"/><Relationship Id="rId102" Type="http://schemas.openxmlformats.org/officeDocument/2006/relationships/ctrlProp" Target="../ctrlProps/ctrlProp504.xml"/><Relationship Id="rId123" Type="http://schemas.openxmlformats.org/officeDocument/2006/relationships/ctrlProp" Target="../ctrlProps/ctrlProp525.xml"/><Relationship Id="rId128" Type="http://schemas.openxmlformats.org/officeDocument/2006/relationships/ctrlProp" Target="../ctrlProps/ctrlProp530.xml"/><Relationship Id="rId5" Type="http://schemas.openxmlformats.org/officeDocument/2006/relationships/ctrlProp" Target="../ctrlProps/ctrlProp407.xml"/><Relationship Id="rId90" Type="http://schemas.openxmlformats.org/officeDocument/2006/relationships/ctrlProp" Target="../ctrlProps/ctrlProp492.xml"/><Relationship Id="rId95" Type="http://schemas.openxmlformats.org/officeDocument/2006/relationships/ctrlProp" Target="../ctrlProps/ctrlProp497.xml"/><Relationship Id="rId22" Type="http://schemas.openxmlformats.org/officeDocument/2006/relationships/ctrlProp" Target="../ctrlProps/ctrlProp424.xml"/><Relationship Id="rId27" Type="http://schemas.openxmlformats.org/officeDocument/2006/relationships/ctrlProp" Target="../ctrlProps/ctrlProp429.xml"/><Relationship Id="rId43" Type="http://schemas.openxmlformats.org/officeDocument/2006/relationships/ctrlProp" Target="../ctrlProps/ctrlProp445.xml"/><Relationship Id="rId48" Type="http://schemas.openxmlformats.org/officeDocument/2006/relationships/ctrlProp" Target="../ctrlProps/ctrlProp450.xml"/><Relationship Id="rId64" Type="http://schemas.openxmlformats.org/officeDocument/2006/relationships/ctrlProp" Target="../ctrlProps/ctrlProp466.xml"/><Relationship Id="rId69" Type="http://schemas.openxmlformats.org/officeDocument/2006/relationships/ctrlProp" Target="../ctrlProps/ctrlProp471.xml"/><Relationship Id="rId113" Type="http://schemas.openxmlformats.org/officeDocument/2006/relationships/ctrlProp" Target="../ctrlProps/ctrlProp515.xml"/><Relationship Id="rId118" Type="http://schemas.openxmlformats.org/officeDocument/2006/relationships/ctrlProp" Target="../ctrlProps/ctrlProp520.xml"/><Relationship Id="rId134" Type="http://schemas.openxmlformats.org/officeDocument/2006/relationships/ctrlProp" Target="../ctrlProps/ctrlProp536.xml"/><Relationship Id="rId139" Type="http://schemas.openxmlformats.org/officeDocument/2006/relationships/ctrlProp" Target="../ctrlProps/ctrlProp541.xml"/><Relationship Id="rId8" Type="http://schemas.openxmlformats.org/officeDocument/2006/relationships/ctrlProp" Target="../ctrlProps/ctrlProp410.xml"/><Relationship Id="rId51" Type="http://schemas.openxmlformats.org/officeDocument/2006/relationships/ctrlProp" Target="../ctrlProps/ctrlProp453.xml"/><Relationship Id="rId72" Type="http://schemas.openxmlformats.org/officeDocument/2006/relationships/ctrlProp" Target="../ctrlProps/ctrlProp474.xml"/><Relationship Id="rId80" Type="http://schemas.openxmlformats.org/officeDocument/2006/relationships/ctrlProp" Target="../ctrlProps/ctrlProp482.xml"/><Relationship Id="rId85" Type="http://schemas.openxmlformats.org/officeDocument/2006/relationships/ctrlProp" Target="../ctrlProps/ctrlProp487.xml"/><Relationship Id="rId93" Type="http://schemas.openxmlformats.org/officeDocument/2006/relationships/ctrlProp" Target="../ctrlProps/ctrlProp495.xml"/><Relationship Id="rId98" Type="http://schemas.openxmlformats.org/officeDocument/2006/relationships/ctrlProp" Target="../ctrlProps/ctrlProp500.xml"/><Relationship Id="rId121" Type="http://schemas.openxmlformats.org/officeDocument/2006/relationships/ctrlProp" Target="../ctrlProps/ctrlProp52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14.xml"/><Relationship Id="rId17" Type="http://schemas.openxmlformats.org/officeDocument/2006/relationships/ctrlProp" Target="../ctrlProps/ctrlProp419.xml"/><Relationship Id="rId25" Type="http://schemas.openxmlformats.org/officeDocument/2006/relationships/ctrlProp" Target="../ctrlProps/ctrlProp427.xml"/><Relationship Id="rId33" Type="http://schemas.openxmlformats.org/officeDocument/2006/relationships/ctrlProp" Target="../ctrlProps/ctrlProp435.xml"/><Relationship Id="rId38" Type="http://schemas.openxmlformats.org/officeDocument/2006/relationships/ctrlProp" Target="../ctrlProps/ctrlProp440.xml"/><Relationship Id="rId46" Type="http://schemas.openxmlformats.org/officeDocument/2006/relationships/ctrlProp" Target="../ctrlProps/ctrlProp448.xml"/><Relationship Id="rId59" Type="http://schemas.openxmlformats.org/officeDocument/2006/relationships/ctrlProp" Target="../ctrlProps/ctrlProp461.xml"/><Relationship Id="rId67" Type="http://schemas.openxmlformats.org/officeDocument/2006/relationships/ctrlProp" Target="../ctrlProps/ctrlProp469.xml"/><Relationship Id="rId103" Type="http://schemas.openxmlformats.org/officeDocument/2006/relationships/ctrlProp" Target="../ctrlProps/ctrlProp505.xml"/><Relationship Id="rId108" Type="http://schemas.openxmlformats.org/officeDocument/2006/relationships/ctrlProp" Target="../ctrlProps/ctrlProp510.xml"/><Relationship Id="rId116" Type="http://schemas.openxmlformats.org/officeDocument/2006/relationships/ctrlProp" Target="../ctrlProps/ctrlProp518.xml"/><Relationship Id="rId124" Type="http://schemas.openxmlformats.org/officeDocument/2006/relationships/ctrlProp" Target="../ctrlProps/ctrlProp526.xml"/><Relationship Id="rId129" Type="http://schemas.openxmlformats.org/officeDocument/2006/relationships/ctrlProp" Target="../ctrlProps/ctrlProp531.xml"/><Relationship Id="rId137" Type="http://schemas.openxmlformats.org/officeDocument/2006/relationships/ctrlProp" Target="../ctrlProps/ctrlProp539.xml"/><Relationship Id="rId20" Type="http://schemas.openxmlformats.org/officeDocument/2006/relationships/ctrlProp" Target="../ctrlProps/ctrlProp422.xml"/><Relationship Id="rId41" Type="http://schemas.openxmlformats.org/officeDocument/2006/relationships/ctrlProp" Target="../ctrlProps/ctrlProp443.xml"/><Relationship Id="rId54" Type="http://schemas.openxmlformats.org/officeDocument/2006/relationships/ctrlProp" Target="../ctrlProps/ctrlProp456.xml"/><Relationship Id="rId62" Type="http://schemas.openxmlformats.org/officeDocument/2006/relationships/ctrlProp" Target="../ctrlProps/ctrlProp464.xml"/><Relationship Id="rId70" Type="http://schemas.openxmlformats.org/officeDocument/2006/relationships/ctrlProp" Target="../ctrlProps/ctrlProp472.xml"/><Relationship Id="rId75" Type="http://schemas.openxmlformats.org/officeDocument/2006/relationships/ctrlProp" Target="../ctrlProps/ctrlProp477.xml"/><Relationship Id="rId83" Type="http://schemas.openxmlformats.org/officeDocument/2006/relationships/ctrlProp" Target="../ctrlProps/ctrlProp485.xml"/><Relationship Id="rId88" Type="http://schemas.openxmlformats.org/officeDocument/2006/relationships/ctrlProp" Target="../ctrlProps/ctrlProp490.xml"/><Relationship Id="rId91" Type="http://schemas.openxmlformats.org/officeDocument/2006/relationships/ctrlProp" Target="../ctrlProps/ctrlProp493.xml"/><Relationship Id="rId96" Type="http://schemas.openxmlformats.org/officeDocument/2006/relationships/ctrlProp" Target="../ctrlProps/ctrlProp498.xml"/><Relationship Id="rId111" Type="http://schemas.openxmlformats.org/officeDocument/2006/relationships/ctrlProp" Target="../ctrlProps/ctrlProp513.xml"/><Relationship Id="rId132" Type="http://schemas.openxmlformats.org/officeDocument/2006/relationships/ctrlProp" Target="../ctrlProps/ctrlProp534.xml"/><Relationship Id="rId140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08.xml"/><Relationship Id="rId15" Type="http://schemas.openxmlformats.org/officeDocument/2006/relationships/ctrlProp" Target="../ctrlProps/ctrlProp417.xml"/><Relationship Id="rId23" Type="http://schemas.openxmlformats.org/officeDocument/2006/relationships/ctrlProp" Target="../ctrlProps/ctrlProp425.xml"/><Relationship Id="rId28" Type="http://schemas.openxmlformats.org/officeDocument/2006/relationships/ctrlProp" Target="../ctrlProps/ctrlProp430.xml"/><Relationship Id="rId36" Type="http://schemas.openxmlformats.org/officeDocument/2006/relationships/ctrlProp" Target="../ctrlProps/ctrlProp438.xml"/><Relationship Id="rId49" Type="http://schemas.openxmlformats.org/officeDocument/2006/relationships/ctrlProp" Target="../ctrlProps/ctrlProp451.xml"/><Relationship Id="rId57" Type="http://schemas.openxmlformats.org/officeDocument/2006/relationships/ctrlProp" Target="../ctrlProps/ctrlProp459.xml"/><Relationship Id="rId106" Type="http://schemas.openxmlformats.org/officeDocument/2006/relationships/ctrlProp" Target="../ctrlProps/ctrlProp508.xml"/><Relationship Id="rId114" Type="http://schemas.openxmlformats.org/officeDocument/2006/relationships/ctrlProp" Target="../ctrlProps/ctrlProp516.xml"/><Relationship Id="rId119" Type="http://schemas.openxmlformats.org/officeDocument/2006/relationships/ctrlProp" Target="../ctrlProps/ctrlProp521.xml"/><Relationship Id="rId127" Type="http://schemas.openxmlformats.org/officeDocument/2006/relationships/ctrlProp" Target="../ctrlProps/ctrlProp529.xml"/><Relationship Id="rId10" Type="http://schemas.openxmlformats.org/officeDocument/2006/relationships/ctrlProp" Target="../ctrlProps/ctrlProp412.xml"/><Relationship Id="rId31" Type="http://schemas.openxmlformats.org/officeDocument/2006/relationships/ctrlProp" Target="../ctrlProps/ctrlProp433.xml"/><Relationship Id="rId44" Type="http://schemas.openxmlformats.org/officeDocument/2006/relationships/ctrlProp" Target="../ctrlProps/ctrlProp446.xml"/><Relationship Id="rId52" Type="http://schemas.openxmlformats.org/officeDocument/2006/relationships/ctrlProp" Target="../ctrlProps/ctrlProp454.xml"/><Relationship Id="rId60" Type="http://schemas.openxmlformats.org/officeDocument/2006/relationships/ctrlProp" Target="../ctrlProps/ctrlProp462.xml"/><Relationship Id="rId65" Type="http://schemas.openxmlformats.org/officeDocument/2006/relationships/ctrlProp" Target="../ctrlProps/ctrlProp467.xml"/><Relationship Id="rId73" Type="http://schemas.openxmlformats.org/officeDocument/2006/relationships/ctrlProp" Target="../ctrlProps/ctrlProp475.xml"/><Relationship Id="rId78" Type="http://schemas.openxmlformats.org/officeDocument/2006/relationships/ctrlProp" Target="../ctrlProps/ctrlProp480.xml"/><Relationship Id="rId81" Type="http://schemas.openxmlformats.org/officeDocument/2006/relationships/ctrlProp" Target="../ctrlProps/ctrlProp483.xml"/><Relationship Id="rId86" Type="http://schemas.openxmlformats.org/officeDocument/2006/relationships/ctrlProp" Target="../ctrlProps/ctrlProp488.xml"/><Relationship Id="rId94" Type="http://schemas.openxmlformats.org/officeDocument/2006/relationships/ctrlProp" Target="../ctrlProps/ctrlProp496.xml"/><Relationship Id="rId99" Type="http://schemas.openxmlformats.org/officeDocument/2006/relationships/ctrlProp" Target="../ctrlProps/ctrlProp501.xml"/><Relationship Id="rId101" Type="http://schemas.openxmlformats.org/officeDocument/2006/relationships/ctrlProp" Target="../ctrlProps/ctrlProp503.xml"/><Relationship Id="rId122" Type="http://schemas.openxmlformats.org/officeDocument/2006/relationships/ctrlProp" Target="../ctrlProps/ctrlProp524.xml"/><Relationship Id="rId130" Type="http://schemas.openxmlformats.org/officeDocument/2006/relationships/ctrlProp" Target="../ctrlProps/ctrlProp532.xml"/><Relationship Id="rId135" Type="http://schemas.openxmlformats.org/officeDocument/2006/relationships/ctrlProp" Target="../ctrlProps/ctrlProp537.xml"/><Relationship Id="rId4" Type="http://schemas.openxmlformats.org/officeDocument/2006/relationships/ctrlProp" Target="../ctrlProps/ctrlProp406.xml"/><Relationship Id="rId9" Type="http://schemas.openxmlformats.org/officeDocument/2006/relationships/ctrlProp" Target="../ctrlProps/ctrlProp411.xml"/><Relationship Id="rId13" Type="http://schemas.openxmlformats.org/officeDocument/2006/relationships/ctrlProp" Target="../ctrlProps/ctrlProp415.xml"/><Relationship Id="rId18" Type="http://schemas.openxmlformats.org/officeDocument/2006/relationships/ctrlProp" Target="../ctrlProps/ctrlProp420.xml"/><Relationship Id="rId39" Type="http://schemas.openxmlformats.org/officeDocument/2006/relationships/ctrlProp" Target="../ctrlProps/ctrlProp441.xml"/><Relationship Id="rId109" Type="http://schemas.openxmlformats.org/officeDocument/2006/relationships/ctrlProp" Target="../ctrlProps/ctrlProp511.xml"/><Relationship Id="rId34" Type="http://schemas.openxmlformats.org/officeDocument/2006/relationships/ctrlProp" Target="../ctrlProps/ctrlProp436.xml"/><Relationship Id="rId50" Type="http://schemas.openxmlformats.org/officeDocument/2006/relationships/ctrlProp" Target="../ctrlProps/ctrlProp452.xml"/><Relationship Id="rId55" Type="http://schemas.openxmlformats.org/officeDocument/2006/relationships/ctrlProp" Target="../ctrlProps/ctrlProp457.xml"/><Relationship Id="rId76" Type="http://schemas.openxmlformats.org/officeDocument/2006/relationships/ctrlProp" Target="../ctrlProps/ctrlProp478.xml"/><Relationship Id="rId97" Type="http://schemas.openxmlformats.org/officeDocument/2006/relationships/ctrlProp" Target="../ctrlProps/ctrlProp499.xml"/><Relationship Id="rId104" Type="http://schemas.openxmlformats.org/officeDocument/2006/relationships/ctrlProp" Target="../ctrlProps/ctrlProp506.xml"/><Relationship Id="rId120" Type="http://schemas.openxmlformats.org/officeDocument/2006/relationships/ctrlProp" Target="../ctrlProps/ctrlProp522.xml"/><Relationship Id="rId125" Type="http://schemas.openxmlformats.org/officeDocument/2006/relationships/ctrlProp" Target="../ctrlProps/ctrlProp527.xml"/><Relationship Id="rId7" Type="http://schemas.openxmlformats.org/officeDocument/2006/relationships/ctrlProp" Target="../ctrlProps/ctrlProp409.xml"/><Relationship Id="rId71" Type="http://schemas.openxmlformats.org/officeDocument/2006/relationships/ctrlProp" Target="../ctrlProps/ctrlProp473.xml"/><Relationship Id="rId92" Type="http://schemas.openxmlformats.org/officeDocument/2006/relationships/ctrlProp" Target="../ctrlProps/ctrlProp494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431.xml"/><Relationship Id="rId24" Type="http://schemas.openxmlformats.org/officeDocument/2006/relationships/ctrlProp" Target="../ctrlProps/ctrlProp426.xml"/><Relationship Id="rId40" Type="http://schemas.openxmlformats.org/officeDocument/2006/relationships/ctrlProp" Target="../ctrlProps/ctrlProp442.xml"/><Relationship Id="rId45" Type="http://schemas.openxmlformats.org/officeDocument/2006/relationships/ctrlProp" Target="../ctrlProps/ctrlProp447.xml"/><Relationship Id="rId66" Type="http://schemas.openxmlformats.org/officeDocument/2006/relationships/ctrlProp" Target="../ctrlProps/ctrlProp468.xml"/><Relationship Id="rId87" Type="http://schemas.openxmlformats.org/officeDocument/2006/relationships/ctrlProp" Target="../ctrlProps/ctrlProp489.xml"/><Relationship Id="rId110" Type="http://schemas.openxmlformats.org/officeDocument/2006/relationships/ctrlProp" Target="../ctrlProps/ctrlProp512.xml"/><Relationship Id="rId115" Type="http://schemas.openxmlformats.org/officeDocument/2006/relationships/ctrlProp" Target="../ctrlProps/ctrlProp517.xml"/><Relationship Id="rId131" Type="http://schemas.openxmlformats.org/officeDocument/2006/relationships/ctrlProp" Target="../ctrlProps/ctrlProp533.xml"/><Relationship Id="rId136" Type="http://schemas.openxmlformats.org/officeDocument/2006/relationships/ctrlProp" Target="../ctrlProps/ctrlProp538.xml"/><Relationship Id="rId61" Type="http://schemas.openxmlformats.org/officeDocument/2006/relationships/ctrlProp" Target="../ctrlProps/ctrlProp463.xml"/><Relationship Id="rId82" Type="http://schemas.openxmlformats.org/officeDocument/2006/relationships/ctrlProp" Target="../ctrlProps/ctrlProp484.xml"/><Relationship Id="rId19" Type="http://schemas.openxmlformats.org/officeDocument/2006/relationships/ctrlProp" Target="../ctrlProps/ctrlProp421.xml"/><Relationship Id="rId14" Type="http://schemas.openxmlformats.org/officeDocument/2006/relationships/ctrlProp" Target="../ctrlProps/ctrlProp416.xml"/><Relationship Id="rId30" Type="http://schemas.openxmlformats.org/officeDocument/2006/relationships/ctrlProp" Target="../ctrlProps/ctrlProp432.xml"/><Relationship Id="rId35" Type="http://schemas.openxmlformats.org/officeDocument/2006/relationships/ctrlProp" Target="../ctrlProps/ctrlProp437.xml"/><Relationship Id="rId56" Type="http://schemas.openxmlformats.org/officeDocument/2006/relationships/ctrlProp" Target="../ctrlProps/ctrlProp458.xml"/><Relationship Id="rId77" Type="http://schemas.openxmlformats.org/officeDocument/2006/relationships/ctrlProp" Target="../ctrlProps/ctrlProp479.xml"/><Relationship Id="rId100" Type="http://schemas.openxmlformats.org/officeDocument/2006/relationships/ctrlProp" Target="../ctrlProps/ctrlProp502.xml"/><Relationship Id="rId105" Type="http://schemas.openxmlformats.org/officeDocument/2006/relationships/ctrlProp" Target="../ctrlProps/ctrlProp507.xml"/><Relationship Id="rId126" Type="http://schemas.openxmlformats.org/officeDocument/2006/relationships/ctrlProp" Target="../ctrlProps/ctrlProp5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389"/>
  <sheetViews>
    <sheetView windowProtection="1" tabSelected="1" zoomScaleNormal="100" workbookViewId="0">
      <selection activeCell="R9" sqref="R9"/>
    </sheetView>
  </sheetViews>
  <sheetFormatPr defaultRowHeight="15" x14ac:dyDescent="0.25"/>
  <cols>
    <col min="1" max="1" width="4.7109375" style="1" customWidth="1"/>
    <col min="2" max="2" width="9.140625" style="3"/>
    <col min="3" max="3" width="9.140625" style="3" customWidth="1"/>
    <col min="4" max="7" width="9.140625" style="3"/>
    <col min="8" max="8" width="6.140625" style="3" customWidth="1"/>
    <col min="9" max="9" width="14.7109375" style="3" customWidth="1"/>
    <col min="10" max="10" width="5.28515625" style="3" customWidth="1"/>
    <col min="11" max="12" width="7.7109375" style="3" customWidth="1"/>
    <col min="13" max="13" width="10.140625" style="52" hidden="1" customWidth="1"/>
    <col min="14" max="14" width="5.7109375" style="70" hidden="1" customWidth="1"/>
    <col min="15" max="15" width="0" style="3" hidden="1" customWidth="1"/>
    <col min="16" max="17" width="9.140625" style="3"/>
    <col min="30" max="16384" width="9.140625" style="3"/>
  </cols>
  <sheetData>
    <row r="1" spans="1:29" ht="20.25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29" ht="15.75" x14ac:dyDescent="0.25"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29" ht="15.75" x14ac:dyDescent="0.25">
      <c r="B3" s="6"/>
    </row>
    <row r="4" spans="1:29" ht="15.75" x14ac:dyDescent="0.25">
      <c r="A4" s="13"/>
      <c r="B4" s="69" t="s">
        <v>280</v>
      </c>
      <c r="C4" s="6"/>
      <c r="D4" s="121" t="s">
        <v>279</v>
      </c>
      <c r="E4" s="121"/>
      <c r="F4" s="121"/>
      <c r="G4" s="121"/>
      <c r="H4" s="121"/>
      <c r="I4" s="121"/>
      <c r="J4" s="121"/>
      <c r="K4" s="121"/>
      <c r="L4" s="12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14" customFormat="1" ht="5.0999999999999996" customHeight="1" x14ac:dyDescent="0.25">
      <c r="A5" s="4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53"/>
      <c r="N5" s="71"/>
    </row>
    <row r="6" spans="1:29" ht="15.75" customHeight="1" x14ac:dyDescent="0.25">
      <c r="A6" s="13"/>
      <c r="B6" s="123" t="s">
        <v>282</v>
      </c>
      <c r="C6" s="123"/>
      <c r="D6" s="123"/>
      <c r="E6" s="121">
        <v>0</v>
      </c>
      <c r="F6" s="121"/>
      <c r="G6" s="122" t="s">
        <v>281</v>
      </c>
      <c r="H6" s="122"/>
      <c r="I6" s="121">
        <v>0</v>
      </c>
      <c r="J6" s="121"/>
      <c r="K6" s="121"/>
      <c r="L6" s="12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14" customFormat="1" ht="5.0999999999999996" customHeight="1" x14ac:dyDescent="0.25">
      <c r="A7" s="43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53"/>
      <c r="N7" s="71"/>
    </row>
    <row r="8" spans="1:29" ht="15.75" x14ac:dyDescent="0.25">
      <c r="A8" s="13"/>
      <c r="B8" s="69" t="s">
        <v>283</v>
      </c>
      <c r="C8" s="124" t="s">
        <v>5</v>
      </c>
      <c r="D8" s="124"/>
      <c r="E8" s="124"/>
      <c r="F8" s="124"/>
      <c r="G8" s="124"/>
      <c r="H8" s="124"/>
      <c r="I8" s="124"/>
      <c r="J8" s="124"/>
      <c r="K8" s="124"/>
      <c r="L8" s="12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14" customFormat="1" ht="5.0999999999999996" customHeight="1" x14ac:dyDescent="0.25">
      <c r="A9" s="4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53"/>
      <c r="N9" s="71"/>
    </row>
    <row r="10" spans="1:29" ht="15.75" customHeight="1" x14ac:dyDescent="0.25">
      <c r="A10" s="13"/>
      <c r="B10" s="123" t="s">
        <v>284</v>
      </c>
      <c r="C10" s="123"/>
      <c r="D10" s="121" t="s">
        <v>279</v>
      </c>
      <c r="E10" s="121"/>
      <c r="F10" s="121"/>
      <c r="G10" s="121"/>
      <c r="H10" s="121"/>
      <c r="I10" s="121"/>
      <c r="J10" s="121"/>
      <c r="K10" s="121"/>
      <c r="L10" s="12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14" customFormat="1" ht="5.0999999999999996" customHeight="1" x14ac:dyDescent="0.25">
      <c r="A11" s="43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53"/>
      <c r="N11" s="71"/>
    </row>
    <row r="12" spans="1:29" ht="15.75" x14ac:dyDescent="0.25">
      <c r="A12" s="13"/>
      <c r="B12" s="123" t="s">
        <v>285</v>
      </c>
      <c r="C12" s="123"/>
      <c r="D12" s="121" t="s">
        <v>279</v>
      </c>
      <c r="E12" s="121"/>
      <c r="F12" s="121"/>
      <c r="G12" s="121"/>
      <c r="H12" s="121"/>
      <c r="I12" s="121"/>
      <c r="J12" s="121"/>
      <c r="K12" s="121"/>
      <c r="L12" s="12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 x14ac:dyDescent="0.25">
      <c r="B13" s="124" t="s">
        <v>294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14" customFormat="1" ht="5.0999999999999996" customHeight="1" x14ac:dyDescent="0.25">
      <c r="A14" s="43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53"/>
      <c r="N14" s="71"/>
    </row>
    <row r="15" spans="1:29" ht="15.75" x14ac:dyDescent="0.25">
      <c r="A15" s="13"/>
      <c r="B15" s="123" t="s">
        <v>286</v>
      </c>
      <c r="C15" s="123"/>
      <c r="D15" s="123"/>
      <c r="E15" s="121" t="s">
        <v>292</v>
      </c>
      <c r="F15" s="121"/>
      <c r="G15" s="121"/>
      <c r="H15" s="121"/>
      <c r="I15" s="121"/>
      <c r="J15" s="121"/>
      <c r="K15" s="121"/>
      <c r="L15" s="12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14" customFormat="1" ht="5.0999999999999996" customHeight="1" x14ac:dyDescent="0.25">
      <c r="A16" s="4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53"/>
      <c r="N16" s="71"/>
    </row>
    <row r="17" spans="1:29" ht="15.75" customHeight="1" x14ac:dyDescent="0.25">
      <c r="A17" s="13"/>
      <c r="B17" s="123" t="s">
        <v>287</v>
      </c>
      <c r="C17" s="123"/>
      <c r="D17" s="123"/>
      <c r="E17" s="121" t="s">
        <v>292</v>
      </c>
      <c r="F17" s="121"/>
      <c r="G17" s="121"/>
      <c r="H17" s="121"/>
      <c r="I17" s="121"/>
      <c r="J17" s="121"/>
      <c r="K17" s="121"/>
      <c r="L17" s="121"/>
      <c r="N17" s="129" t="s">
        <v>153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14" customFormat="1" ht="5.0999999999999996" customHeight="1" x14ac:dyDescent="0.25">
      <c r="A18" s="4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53"/>
      <c r="N18" s="129"/>
    </row>
    <row r="19" spans="1:29" ht="15.75" x14ac:dyDescent="0.25">
      <c r="B19" s="123" t="s">
        <v>288</v>
      </c>
      <c r="C19" s="123"/>
      <c r="D19" s="123"/>
      <c r="E19" s="121" t="s">
        <v>292</v>
      </c>
      <c r="F19" s="121"/>
      <c r="G19" s="121"/>
      <c r="H19" s="121"/>
      <c r="I19" s="121"/>
      <c r="J19" s="121"/>
      <c r="K19" s="121"/>
      <c r="L19" s="121"/>
      <c r="N19" s="12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4" customFormat="1" ht="5.0999999999999996" customHeight="1" x14ac:dyDescent="0.25">
      <c r="A20" s="43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3"/>
      <c r="N20" s="129"/>
    </row>
    <row r="21" spans="1:29" ht="15.75" customHeight="1" x14ac:dyDescent="0.25">
      <c r="B21" s="123" t="s">
        <v>289</v>
      </c>
      <c r="C21" s="123"/>
      <c r="D21" s="123"/>
      <c r="E21" s="123"/>
      <c r="F21" s="121" t="s">
        <v>293</v>
      </c>
      <c r="G21" s="121"/>
      <c r="H21" s="121"/>
      <c r="I21" s="121"/>
      <c r="J21" s="121"/>
      <c r="K21" s="121"/>
      <c r="L21" s="121"/>
      <c r="N21" s="129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14" customFormat="1" ht="5.0999999999999996" customHeight="1" x14ac:dyDescent="0.25">
      <c r="A22" s="43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53"/>
      <c r="N22" s="129"/>
    </row>
    <row r="23" spans="1:29" ht="15.75" customHeight="1" x14ac:dyDescent="0.25">
      <c r="B23" s="123" t="s">
        <v>290</v>
      </c>
      <c r="C23" s="123"/>
      <c r="D23" s="121" t="s">
        <v>279</v>
      </c>
      <c r="E23" s="121"/>
      <c r="F23" s="121"/>
      <c r="G23" s="121"/>
      <c r="H23" s="121"/>
      <c r="I23" s="121"/>
      <c r="J23" s="121"/>
      <c r="K23" s="121"/>
      <c r="L23" s="121"/>
      <c r="N23" s="129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14" customFormat="1" ht="5.0999999999999996" customHeight="1" x14ac:dyDescent="0.25">
      <c r="A24" s="43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53"/>
      <c r="N24" s="129"/>
    </row>
    <row r="25" spans="1:29" ht="15.75" x14ac:dyDescent="0.25">
      <c r="B25" s="123" t="s">
        <v>291</v>
      </c>
      <c r="C25" s="123"/>
      <c r="D25" s="121" t="s">
        <v>279</v>
      </c>
      <c r="E25" s="121"/>
      <c r="F25" s="121"/>
      <c r="G25" s="121"/>
      <c r="H25" s="121"/>
      <c r="I25" s="121"/>
      <c r="J25" s="121"/>
      <c r="K25" s="121"/>
      <c r="L25" s="121"/>
      <c r="N25" s="12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75" customHeight="1" x14ac:dyDescent="0.25">
      <c r="B26" s="6"/>
      <c r="N26" s="129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 x14ac:dyDescent="0.25">
      <c r="A27" s="126" t="s">
        <v>374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N27" s="129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customHeight="1" x14ac:dyDescent="0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N28" s="12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75" customHeight="1" x14ac:dyDescent="0.2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N29" s="12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B30" s="2"/>
      <c r="N30" s="12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7.25" customHeight="1" x14ac:dyDescent="0.25">
      <c r="A31" s="8" t="s">
        <v>156</v>
      </c>
      <c r="B31" s="125" t="s">
        <v>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N31" s="12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5.0999999999999996" customHeight="1" x14ac:dyDescent="0.2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31.5" customHeight="1" x14ac:dyDescent="0.25">
      <c r="A33" s="1" t="s">
        <v>159</v>
      </c>
      <c r="B33" s="115" t="s">
        <v>3</v>
      </c>
      <c r="C33" s="115"/>
      <c r="D33" s="115"/>
      <c r="E33" s="115"/>
      <c r="F33" s="115"/>
      <c r="G33" s="115"/>
      <c r="H33" s="115"/>
      <c r="I33" s="115"/>
      <c r="J33" s="115"/>
      <c r="K33" s="9"/>
      <c r="L33" s="10"/>
      <c r="N33" s="70"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5.0999999999999996" customHeight="1" x14ac:dyDescent="0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31.5" customHeight="1" x14ac:dyDescent="0.25">
      <c r="A35" s="1" t="s">
        <v>160</v>
      </c>
      <c r="B35" s="115" t="s">
        <v>311</v>
      </c>
      <c r="C35" s="115"/>
      <c r="D35" s="115"/>
      <c r="E35" s="115"/>
      <c r="F35" s="115"/>
      <c r="G35" s="115"/>
      <c r="H35" s="115"/>
      <c r="I35" s="115"/>
      <c r="J35" s="115"/>
      <c r="K35" s="9"/>
      <c r="L35" s="10"/>
      <c r="N35" s="70"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customHeight="1" x14ac:dyDescent="0.25">
      <c r="A36" s="118"/>
      <c r="B36" s="118"/>
      <c r="C36" s="115" t="s">
        <v>4</v>
      </c>
      <c r="D36" s="115"/>
      <c r="E36" s="115"/>
      <c r="F36" s="115"/>
      <c r="G36" s="115"/>
      <c r="H36" s="115"/>
      <c r="I36" s="115"/>
      <c r="J36" s="115"/>
      <c r="K36" s="131">
        <v>0</v>
      </c>
      <c r="L36" s="13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5.0999999999999996" customHeight="1" x14ac:dyDescent="0.2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 x14ac:dyDescent="0.25">
      <c r="A38" s="1" t="s">
        <v>161</v>
      </c>
      <c r="B38" s="115" t="s">
        <v>312</v>
      </c>
      <c r="C38" s="115"/>
      <c r="D38" s="115"/>
      <c r="E38" s="115"/>
      <c r="F38" s="115"/>
      <c r="G38" s="115"/>
      <c r="H38" s="115"/>
      <c r="I38" s="115"/>
      <c r="J38" s="115"/>
      <c r="K38" s="9"/>
      <c r="L38" s="10"/>
      <c r="N38" s="70"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customHeight="1" x14ac:dyDescent="0.25">
      <c r="A39" s="118"/>
      <c r="B39" s="118"/>
      <c r="C39" s="115" t="s">
        <v>313</v>
      </c>
      <c r="D39" s="115"/>
      <c r="E39" s="115"/>
      <c r="F39" s="115"/>
      <c r="G39" s="133" t="s">
        <v>278</v>
      </c>
      <c r="H39" s="133"/>
      <c r="I39" s="133"/>
      <c r="J39" s="133"/>
      <c r="K39" s="133"/>
      <c r="L39" s="13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 customHeight="1" x14ac:dyDescent="0.25">
      <c r="A40" s="118"/>
      <c r="B40" s="118"/>
      <c r="C40" s="115"/>
      <c r="D40" s="115"/>
      <c r="E40" s="115"/>
      <c r="F40" s="115"/>
      <c r="G40" s="133"/>
      <c r="H40" s="133"/>
      <c r="I40" s="133"/>
      <c r="J40" s="133"/>
      <c r="K40" s="133"/>
      <c r="L40" s="13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5.0999999999999996" customHeight="1" x14ac:dyDescent="0.25">
      <c r="A41" s="13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customHeight="1" x14ac:dyDescent="0.25">
      <c r="A42" s="13" t="s">
        <v>162</v>
      </c>
      <c r="B42" s="115" t="s">
        <v>6</v>
      </c>
      <c r="C42" s="115"/>
      <c r="D42" s="115"/>
      <c r="E42" s="115"/>
      <c r="F42" s="115"/>
      <c r="G42" s="115"/>
      <c r="H42" s="115"/>
      <c r="I42" s="115"/>
      <c r="J42" s="115"/>
      <c r="K42" s="9"/>
      <c r="L42" s="10"/>
      <c r="N42" s="70"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14" customFormat="1" ht="5.0999999999999996" customHeight="1" x14ac:dyDescent="0.25">
      <c r="A43" s="43"/>
      <c r="B43" s="42"/>
      <c r="C43" s="42"/>
      <c r="D43" s="42"/>
      <c r="E43" s="42"/>
      <c r="F43" s="42"/>
      <c r="G43" s="42"/>
      <c r="H43" s="42"/>
      <c r="I43" s="42"/>
      <c r="J43" s="42"/>
      <c r="K43" s="44"/>
      <c r="L43" s="44"/>
      <c r="M43" s="53"/>
      <c r="N43" s="71"/>
    </row>
    <row r="44" spans="1:29" s="14" customFormat="1" ht="15.75" customHeight="1" x14ac:dyDescent="0.25">
      <c r="A44" s="43" t="s">
        <v>163</v>
      </c>
      <c r="B44" s="132" t="s">
        <v>314</v>
      </c>
      <c r="C44" s="132"/>
      <c r="D44" s="132"/>
      <c r="E44" s="132"/>
      <c r="F44" s="132"/>
      <c r="G44" s="132"/>
      <c r="H44" s="45" t="s">
        <v>315</v>
      </c>
      <c r="I44" s="113" t="s">
        <v>336</v>
      </c>
      <c r="J44" s="45" t="s">
        <v>316</v>
      </c>
      <c r="K44" s="117" t="s">
        <v>336</v>
      </c>
      <c r="L44" s="117"/>
      <c r="M44" s="53"/>
      <c r="N44" s="71"/>
    </row>
    <row r="45" spans="1:29" ht="5.0999999999999996" customHeight="1" x14ac:dyDescent="0.2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31.5" customHeight="1" x14ac:dyDescent="0.25">
      <c r="A46" s="1" t="s">
        <v>164</v>
      </c>
      <c r="B46" s="115" t="s">
        <v>7</v>
      </c>
      <c r="C46" s="115"/>
      <c r="D46" s="115"/>
      <c r="E46" s="115"/>
      <c r="F46" s="115"/>
      <c r="G46" s="115"/>
      <c r="H46" s="115"/>
      <c r="I46" s="115"/>
      <c r="J46" s="115"/>
      <c r="K46" s="9"/>
      <c r="L46" s="10"/>
      <c r="N46" s="70"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5.0999999999999996" customHeight="1" x14ac:dyDescent="0.2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customHeight="1" x14ac:dyDescent="0.25">
      <c r="A48" s="1" t="s">
        <v>165</v>
      </c>
      <c r="B48" s="115" t="s">
        <v>8</v>
      </c>
      <c r="C48" s="115"/>
      <c r="D48" s="115"/>
      <c r="E48" s="115"/>
      <c r="F48" s="115"/>
      <c r="G48" s="115"/>
      <c r="H48" s="115"/>
      <c r="I48" s="115"/>
      <c r="J48" s="115"/>
      <c r="K48" s="9"/>
      <c r="L48" s="10"/>
      <c r="N48" s="70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5.0999999999999996" customHeight="1" x14ac:dyDescent="0.2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31.5" customHeight="1" x14ac:dyDescent="0.25">
      <c r="A50" s="95" t="s">
        <v>166</v>
      </c>
      <c r="B50" s="115" t="s">
        <v>353</v>
      </c>
      <c r="C50" s="115"/>
      <c r="D50" s="115"/>
      <c r="E50" s="115"/>
      <c r="F50" s="115"/>
      <c r="G50" s="115"/>
      <c r="H50" s="115"/>
      <c r="I50" s="115"/>
      <c r="J50" s="115"/>
      <c r="K50" s="131">
        <v>0</v>
      </c>
      <c r="L50" s="13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31.5" customHeight="1" x14ac:dyDescent="0.25">
      <c r="A51" s="118"/>
      <c r="B51" s="118"/>
      <c r="C51" s="115" t="s">
        <v>354</v>
      </c>
      <c r="D51" s="115"/>
      <c r="E51" s="115"/>
      <c r="F51" s="115"/>
      <c r="G51" s="115"/>
      <c r="H51" s="115"/>
      <c r="I51" s="115"/>
      <c r="J51" s="115"/>
      <c r="K51" s="131">
        <v>0</v>
      </c>
      <c r="L51" s="13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4" customFormat="1" ht="5.0999999999999996" customHeight="1" x14ac:dyDescent="0.25">
      <c r="A52" s="43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53"/>
      <c r="N52" s="71"/>
    </row>
    <row r="53" spans="1:29" ht="47.25" customHeight="1" x14ac:dyDescent="0.25">
      <c r="A53" s="1" t="s">
        <v>167</v>
      </c>
      <c r="B53" s="115" t="s">
        <v>317</v>
      </c>
      <c r="C53" s="115"/>
      <c r="D53" s="115"/>
      <c r="E53" s="115"/>
      <c r="F53" s="115"/>
      <c r="G53" s="115"/>
      <c r="H53" s="115"/>
      <c r="I53" s="115"/>
      <c r="J53" s="115"/>
      <c r="K53" s="9"/>
      <c r="L53" s="10"/>
      <c r="N53" s="70"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5.0999999999999996" customHeight="1" x14ac:dyDescent="0.2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.75" customHeight="1" x14ac:dyDescent="0.25">
      <c r="A55" s="1" t="s">
        <v>168</v>
      </c>
      <c r="B55" s="115" t="s">
        <v>9</v>
      </c>
      <c r="C55" s="115"/>
      <c r="D55" s="115"/>
      <c r="E55" s="115"/>
      <c r="F55" s="115"/>
      <c r="G55" s="115" t="s">
        <v>309</v>
      </c>
      <c r="H55" s="115"/>
      <c r="I55" s="115"/>
      <c r="J55" s="115"/>
      <c r="K55" s="9"/>
      <c r="L55" s="10"/>
      <c r="N55" s="70">
        <v>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customHeight="1" x14ac:dyDescent="0.25">
      <c r="A56" s="118"/>
      <c r="B56" s="118"/>
      <c r="C56" s="118"/>
      <c r="D56" s="118"/>
      <c r="E56" s="118"/>
      <c r="F56" s="118"/>
      <c r="G56" s="115" t="s">
        <v>310</v>
      </c>
      <c r="H56" s="115"/>
      <c r="I56" s="115"/>
      <c r="J56" s="115"/>
      <c r="K56" s="9"/>
      <c r="L56" s="10"/>
      <c r="N56" s="70"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5.0999999999999996" customHeight="1" x14ac:dyDescent="0.2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customHeight="1" x14ac:dyDescent="0.25">
      <c r="A58" s="1" t="s">
        <v>169</v>
      </c>
      <c r="B58" s="115" t="s">
        <v>10</v>
      </c>
      <c r="C58" s="115"/>
      <c r="D58" s="115"/>
      <c r="E58" s="115"/>
      <c r="F58" s="115"/>
      <c r="G58" s="115"/>
      <c r="H58" s="115"/>
      <c r="I58" s="115"/>
      <c r="J58" s="115"/>
      <c r="K58" s="51">
        <f>K59+K60</f>
        <v>0</v>
      </c>
      <c r="L58" s="50" t="s">
        <v>253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customHeight="1" x14ac:dyDescent="0.25">
      <c r="A59" s="118"/>
      <c r="B59" s="118"/>
      <c r="C59" s="115" t="s">
        <v>11</v>
      </c>
      <c r="D59" s="115"/>
      <c r="E59" s="115"/>
      <c r="F59" s="115"/>
      <c r="G59" s="115"/>
      <c r="H59" s="115"/>
      <c r="I59" s="115"/>
      <c r="J59" s="115"/>
      <c r="K59" s="74">
        <v>0</v>
      </c>
      <c r="L59" s="50" t="s">
        <v>253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customHeight="1" x14ac:dyDescent="0.25">
      <c r="A60" s="118"/>
      <c r="B60" s="118"/>
      <c r="C60" s="115" t="s">
        <v>12</v>
      </c>
      <c r="D60" s="115"/>
      <c r="E60" s="115"/>
      <c r="F60" s="115"/>
      <c r="G60" s="115"/>
      <c r="H60" s="115"/>
      <c r="I60" s="115"/>
      <c r="J60" s="115"/>
      <c r="K60" s="74">
        <v>0</v>
      </c>
      <c r="L60" s="50" t="s">
        <v>253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customHeight="1" x14ac:dyDescent="0.25">
      <c r="A61" s="118"/>
      <c r="B61" s="118"/>
      <c r="C61" s="115" t="s">
        <v>13</v>
      </c>
      <c r="D61" s="115"/>
      <c r="E61" s="115"/>
      <c r="F61" s="115"/>
      <c r="G61" s="115"/>
      <c r="H61" s="115"/>
      <c r="I61" s="115"/>
      <c r="J61" s="115"/>
      <c r="K61" s="119">
        <v>0</v>
      </c>
      <c r="L61" s="119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customHeight="1" x14ac:dyDescent="0.25">
      <c r="A62" s="118"/>
      <c r="B62" s="118"/>
      <c r="C62" s="115" t="s">
        <v>14</v>
      </c>
      <c r="D62" s="115"/>
      <c r="E62" s="115"/>
      <c r="F62" s="115"/>
      <c r="G62" s="115"/>
      <c r="H62" s="115"/>
      <c r="I62" s="115"/>
      <c r="J62" s="115"/>
      <c r="K62" s="119">
        <v>0</v>
      </c>
      <c r="L62" s="1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.75" customHeight="1" x14ac:dyDescent="0.25">
      <c r="A63" s="118"/>
      <c r="B63" s="118"/>
      <c r="C63" s="115" t="s">
        <v>15</v>
      </c>
      <c r="D63" s="115"/>
      <c r="E63" s="115"/>
      <c r="F63" s="115"/>
      <c r="G63" s="115"/>
      <c r="H63" s="115"/>
      <c r="I63" s="115"/>
      <c r="J63" s="115"/>
      <c r="K63" s="119">
        <v>0</v>
      </c>
      <c r="L63" s="11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5.0999999999999996" customHeight="1" x14ac:dyDescent="0.25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5">
      <c r="A65" s="49" t="s">
        <v>170</v>
      </c>
      <c r="B65" s="115" t="s">
        <v>16</v>
      </c>
      <c r="C65" s="115"/>
      <c r="D65" s="115"/>
      <c r="E65" s="115"/>
      <c r="F65" s="115"/>
      <c r="G65" s="115"/>
      <c r="H65" s="115"/>
      <c r="I65" s="115"/>
      <c r="J65" s="115"/>
      <c r="K65" s="9"/>
      <c r="L65" s="10"/>
      <c r="N65" s="70">
        <v>0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31.5" customHeight="1" x14ac:dyDescent="0.25">
      <c r="A66" s="118"/>
      <c r="B66" s="118"/>
      <c r="C66" s="115" t="s">
        <v>17</v>
      </c>
      <c r="D66" s="115"/>
      <c r="E66" s="115"/>
      <c r="F66" s="115"/>
      <c r="G66" s="115"/>
      <c r="H66" s="115"/>
      <c r="I66" s="115"/>
      <c r="J66" s="115"/>
      <c r="K66" s="116">
        <f>K67+K68</f>
        <v>0</v>
      </c>
      <c r="L66" s="11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5">
      <c r="A67" s="118"/>
      <c r="B67" s="118"/>
      <c r="C67" s="134"/>
      <c r="D67" s="115" t="s">
        <v>18</v>
      </c>
      <c r="E67" s="115"/>
      <c r="F67" s="115"/>
      <c r="G67" s="115"/>
      <c r="H67" s="115"/>
      <c r="I67" s="115"/>
      <c r="J67" s="115"/>
      <c r="K67" s="133">
        <v>0</v>
      </c>
      <c r="L67" s="13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5">
      <c r="A68" s="118"/>
      <c r="B68" s="118"/>
      <c r="C68" s="134"/>
      <c r="D68" s="115" t="s">
        <v>19</v>
      </c>
      <c r="E68" s="115"/>
      <c r="F68" s="115"/>
      <c r="G68" s="115"/>
      <c r="H68" s="115"/>
      <c r="I68" s="115"/>
      <c r="J68" s="115"/>
      <c r="K68" s="133">
        <v>0</v>
      </c>
      <c r="L68" s="13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31.5" customHeight="1" x14ac:dyDescent="0.25">
      <c r="A69" s="118"/>
      <c r="B69" s="118"/>
      <c r="C69" s="115" t="s">
        <v>350</v>
      </c>
      <c r="D69" s="115"/>
      <c r="E69" s="115"/>
      <c r="F69" s="115"/>
      <c r="G69" s="115"/>
      <c r="H69" s="115"/>
      <c r="I69" s="115"/>
      <c r="J69" s="115"/>
      <c r="K69" s="116">
        <f>K70+K71</f>
        <v>0</v>
      </c>
      <c r="L69" s="11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5">
      <c r="A70" s="118"/>
      <c r="B70" s="118"/>
      <c r="C70" s="134"/>
      <c r="D70" s="115" t="s">
        <v>18</v>
      </c>
      <c r="E70" s="115"/>
      <c r="F70" s="115"/>
      <c r="G70" s="115"/>
      <c r="H70" s="115"/>
      <c r="I70" s="115"/>
      <c r="J70" s="115"/>
      <c r="K70" s="133">
        <v>0</v>
      </c>
      <c r="L70" s="13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5">
      <c r="A71" s="118"/>
      <c r="B71" s="118"/>
      <c r="C71" s="134"/>
      <c r="D71" s="115" t="s">
        <v>19</v>
      </c>
      <c r="E71" s="115"/>
      <c r="F71" s="115"/>
      <c r="G71" s="115"/>
      <c r="H71" s="115"/>
      <c r="I71" s="115"/>
      <c r="J71" s="115"/>
      <c r="K71" s="133">
        <v>0</v>
      </c>
      <c r="L71" s="13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31.5" customHeight="1" x14ac:dyDescent="0.25">
      <c r="A72" s="118"/>
      <c r="B72" s="118"/>
      <c r="C72" s="115" t="s">
        <v>21</v>
      </c>
      <c r="D72" s="115"/>
      <c r="E72" s="115"/>
      <c r="F72" s="115"/>
      <c r="G72" s="115"/>
      <c r="H72" s="115"/>
      <c r="I72" s="115"/>
      <c r="J72" s="115"/>
      <c r="K72" s="116">
        <f>K74+K73</f>
        <v>0</v>
      </c>
      <c r="L72" s="11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5">
      <c r="A73" s="118"/>
      <c r="B73" s="118"/>
      <c r="C73" s="134"/>
      <c r="D73" s="115" t="s">
        <v>22</v>
      </c>
      <c r="E73" s="115"/>
      <c r="F73" s="115"/>
      <c r="G73" s="115"/>
      <c r="H73" s="115"/>
      <c r="I73" s="115"/>
      <c r="J73" s="115"/>
      <c r="K73" s="133">
        <v>0</v>
      </c>
      <c r="L73" s="13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5">
      <c r="A74" s="118"/>
      <c r="B74" s="118"/>
      <c r="C74" s="134"/>
      <c r="D74" s="115" t="s">
        <v>23</v>
      </c>
      <c r="E74" s="115"/>
      <c r="F74" s="115"/>
      <c r="G74" s="115"/>
      <c r="H74" s="115"/>
      <c r="I74" s="115"/>
      <c r="J74" s="115"/>
      <c r="K74" s="133">
        <v>0</v>
      </c>
      <c r="L74" s="13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31.5" customHeight="1" x14ac:dyDescent="0.25">
      <c r="A75" s="118"/>
      <c r="B75" s="118"/>
      <c r="C75" s="115" t="s">
        <v>24</v>
      </c>
      <c r="D75" s="115"/>
      <c r="E75" s="115"/>
      <c r="F75" s="115"/>
      <c r="G75" s="115"/>
      <c r="H75" s="115"/>
      <c r="I75" s="115"/>
      <c r="J75" s="115"/>
      <c r="K75" s="9"/>
      <c r="L75" s="10"/>
      <c r="N75" s="70">
        <v>0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5.0999999999999996" customHeight="1" x14ac:dyDescent="0.2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5">
      <c r="A77" s="1" t="s">
        <v>171</v>
      </c>
      <c r="B77" s="134" t="s">
        <v>25</v>
      </c>
      <c r="C77" s="134"/>
      <c r="D77" s="134"/>
      <c r="E77" s="134"/>
      <c r="F77" s="134"/>
      <c r="G77" s="134"/>
      <c r="H77" s="134"/>
      <c r="I77" s="134"/>
      <c r="J77" s="134"/>
      <c r="K77" s="51">
        <f>K78+K79</f>
        <v>0</v>
      </c>
      <c r="L77" s="50" t="s">
        <v>253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5">
      <c r="A78" s="118"/>
      <c r="B78" s="118"/>
      <c r="C78" s="134" t="s">
        <v>26</v>
      </c>
      <c r="D78" s="134"/>
      <c r="E78" s="134"/>
      <c r="F78" s="134"/>
      <c r="G78" s="134"/>
      <c r="H78" s="134"/>
      <c r="I78" s="134"/>
      <c r="J78" s="134"/>
      <c r="K78" s="74">
        <v>0</v>
      </c>
      <c r="L78" s="50" t="s">
        <v>253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5">
      <c r="A79" s="118"/>
      <c r="B79" s="118"/>
      <c r="C79" s="134" t="s">
        <v>27</v>
      </c>
      <c r="D79" s="134"/>
      <c r="E79" s="134"/>
      <c r="F79" s="134"/>
      <c r="G79" s="134"/>
      <c r="H79" s="134"/>
      <c r="I79" s="134"/>
      <c r="J79" s="134"/>
      <c r="K79" s="74">
        <v>0</v>
      </c>
      <c r="L79" s="50" t="s">
        <v>253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5.0999999999999996" customHeight="1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31.5" customHeight="1" x14ac:dyDescent="0.25">
      <c r="A81" s="1" t="s">
        <v>172</v>
      </c>
      <c r="B81" s="115" t="s">
        <v>28</v>
      </c>
      <c r="C81" s="115"/>
      <c r="D81" s="115"/>
      <c r="E81" s="115"/>
      <c r="F81" s="115"/>
      <c r="G81" s="115"/>
      <c r="H81" s="133" t="s">
        <v>347</v>
      </c>
      <c r="I81" s="133"/>
      <c r="J81" s="133"/>
      <c r="K81" s="133"/>
      <c r="L81" s="133"/>
      <c r="N81" s="7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5.0999999999999996" customHeight="1" x14ac:dyDescent="0.25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31.5" customHeight="1" x14ac:dyDescent="0.25">
      <c r="A83" s="1" t="s">
        <v>173</v>
      </c>
      <c r="B83" s="134" t="s">
        <v>29</v>
      </c>
      <c r="C83" s="134"/>
      <c r="D83" s="134"/>
      <c r="E83" s="134"/>
      <c r="F83" s="134"/>
      <c r="G83" s="134"/>
      <c r="H83" s="134"/>
      <c r="I83" s="134"/>
      <c r="J83" s="134"/>
      <c r="K83" s="9"/>
      <c r="L83" s="10"/>
      <c r="N83" s="70">
        <v>0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5">
      <c r="A84" s="118"/>
      <c r="B84" s="118"/>
      <c r="C84" s="115" t="s">
        <v>297</v>
      </c>
      <c r="D84" s="115"/>
      <c r="E84" s="115"/>
      <c r="F84" s="115"/>
      <c r="G84" s="133" t="s">
        <v>278</v>
      </c>
      <c r="H84" s="133"/>
      <c r="I84" s="133"/>
      <c r="J84" s="133"/>
      <c r="K84" s="133"/>
      <c r="L84" s="13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5">
      <c r="A85" s="118"/>
      <c r="B85" s="118"/>
      <c r="C85" s="134" t="s">
        <v>30</v>
      </c>
      <c r="D85" s="134"/>
      <c r="E85" s="134"/>
      <c r="F85" s="134"/>
      <c r="G85" s="134"/>
      <c r="H85" s="134"/>
      <c r="I85" s="134"/>
      <c r="J85" s="134"/>
      <c r="K85" s="9"/>
      <c r="L85" s="10"/>
      <c r="N85" s="70">
        <v>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5.0999999999999996" customHeight="1" x14ac:dyDescent="0.25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31.5" customHeight="1" x14ac:dyDescent="0.25">
      <c r="A87" s="1" t="s">
        <v>174</v>
      </c>
      <c r="B87" s="134" t="s">
        <v>31</v>
      </c>
      <c r="C87" s="134"/>
      <c r="D87" s="134"/>
      <c r="E87" s="134"/>
      <c r="F87" s="134"/>
      <c r="G87" s="134"/>
      <c r="H87" s="134"/>
      <c r="I87" s="134"/>
      <c r="J87" s="134"/>
      <c r="K87" s="9"/>
      <c r="L87" s="10"/>
      <c r="N87" s="70">
        <v>0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5">
      <c r="A88" s="118"/>
      <c r="B88" s="118"/>
      <c r="C88" s="115" t="s">
        <v>296</v>
      </c>
      <c r="D88" s="115"/>
      <c r="E88" s="115"/>
      <c r="F88" s="115"/>
      <c r="G88" s="133" t="s">
        <v>278</v>
      </c>
      <c r="H88" s="133"/>
      <c r="I88" s="133"/>
      <c r="J88" s="133"/>
      <c r="K88" s="133"/>
      <c r="L88" s="13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5">
      <c r="A89" s="118"/>
      <c r="B89" s="118"/>
      <c r="C89" s="134" t="s">
        <v>30</v>
      </c>
      <c r="D89" s="134"/>
      <c r="E89" s="134"/>
      <c r="F89" s="134"/>
      <c r="G89" s="134"/>
      <c r="H89" s="134"/>
      <c r="I89" s="134"/>
      <c r="J89" s="134"/>
      <c r="K89" s="9"/>
      <c r="L89" s="10"/>
      <c r="N89" s="70">
        <v>0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5.0999999999999996" customHeight="1" x14ac:dyDescent="0.25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5">
      <c r="A91" s="1" t="s">
        <v>175</v>
      </c>
      <c r="B91" s="134" t="s">
        <v>33</v>
      </c>
      <c r="C91" s="134"/>
      <c r="D91" s="134"/>
      <c r="E91" s="134"/>
      <c r="F91" s="134"/>
      <c r="G91" s="134"/>
      <c r="H91" s="134"/>
      <c r="I91" s="134"/>
      <c r="J91" s="134"/>
      <c r="K91" s="9"/>
      <c r="L91" s="10"/>
      <c r="N91" s="70">
        <v>0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5.0999999999999996" customHeight="1" x14ac:dyDescent="0.25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5">
      <c r="A93" s="1" t="s">
        <v>176</v>
      </c>
      <c r="B93" s="134" t="s">
        <v>34</v>
      </c>
      <c r="C93" s="134"/>
      <c r="D93" s="134"/>
      <c r="E93" s="134"/>
      <c r="F93" s="134"/>
      <c r="G93" s="134"/>
      <c r="H93" s="134"/>
      <c r="I93" s="134"/>
      <c r="J93" s="134"/>
      <c r="K93" s="9"/>
      <c r="L93" s="10"/>
      <c r="N93" s="70">
        <v>0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5.0999999999999996" customHeight="1" x14ac:dyDescent="0.25"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5">
      <c r="A95" s="1" t="s">
        <v>318</v>
      </c>
      <c r="B95" s="134" t="s">
        <v>35</v>
      </c>
      <c r="C95" s="134"/>
      <c r="D95" s="134"/>
      <c r="E95" s="134"/>
      <c r="F95" s="134"/>
      <c r="G95" s="134"/>
      <c r="H95" s="134"/>
      <c r="I95" s="134"/>
      <c r="J95" s="134"/>
      <c r="K95" s="9"/>
      <c r="L95" s="10"/>
      <c r="N95" s="70">
        <v>0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5">
      <c r="A96" s="118"/>
      <c r="B96" s="118"/>
      <c r="C96" s="134" t="s">
        <v>36</v>
      </c>
      <c r="D96" s="134"/>
      <c r="E96" s="134"/>
      <c r="F96" s="134"/>
      <c r="G96" s="134"/>
      <c r="H96" s="134"/>
      <c r="I96" s="134"/>
      <c r="J96" s="134"/>
      <c r="K96" s="133" t="s">
        <v>336</v>
      </c>
      <c r="L96" s="13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31.5" customHeight="1" x14ac:dyDescent="0.25">
      <c r="A97" s="118"/>
      <c r="B97" s="118"/>
      <c r="C97" s="134" t="s">
        <v>37</v>
      </c>
      <c r="D97" s="134"/>
      <c r="E97" s="134"/>
      <c r="F97" s="134"/>
      <c r="G97" s="134"/>
      <c r="H97" s="134"/>
      <c r="I97" s="134"/>
      <c r="J97" s="134"/>
      <c r="K97" s="9"/>
      <c r="L97" s="10"/>
      <c r="N97" s="70">
        <v>0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31.5" customHeight="1" x14ac:dyDescent="0.25">
      <c r="A98" s="118"/>
      <c r="B98" s="118"/>
      <c r="C98" s="136" t="s">
        <v>319</v>
      </c>
      <c r="D98" s="136"/>
      <c r="E98" s="136"/>
      <c r="F98" s="136"/>
      <c r="G98" s="136"/>
      <c r="H98" s="136"/>
      <c r="I98" s="136"/>
      <c r="J98" s="136"/>
      <c r="K98" s="9"/>
      <c r="L98" s="10"/>
      <c r="N98" s="70">
        <v>0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5">
      <c r="A99" s="118"/>
      <c r="B99" s="118"/>
      <c r="C99" s="137" t="s">
        <v>320</v>
      </c>
      <c r="D99" s="137"/>
      <c r="E99" s="137"/>
      <c r="F99" s="137"/>
      <c r="G99" s="137"/>
      <c r="H99" s="137"/>
      <c r="I99" s="137"/>
      <c r="J99" s="137"/>
      <c r="K99" s="9"/>
      <c r="L99" s="10"/>
      <c r="N99" s="70">
        <v>0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5">
      <c r="A100" s="118"/>
      <c r="B100" s="118"/>
      <c r="C100" s="134" t="s">
        <v>38</v>
      </c>
      <c r="D100" s="134"/>
      <c r="E100" s="134"/>
      <c r="F100" s="134"/>
      <c r="G100" s="134"/>
      <c r="H100" s="48" t="s">
        <v>335</v>
      </c>
      <c r="I100" s="97">
        <v>0</v>
      </c>
      <c r="J100" s="48" t="s">
        <v>334</v>
      </c>
      <c r="K100" s="139">
        <v>0</v>
      </c>
      <c r="L100" s="13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5.0999999999999996" customHeight="1" x14ac:dyDescent="0.25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5">
      <c r="A102" s="1" t="s">
        <v>177</v>
      </c>
      <c r="B102" s="134" t="s">
        <v>39</v>
      </c>
      <c r="C102" s="134"/>
      <c r="D102" s="134"/>
      <c r="E102" s="134"/>
      <c r="F102" s="134"/>
      <c r="G102" s="134"/>
      <c r="H102" s="134"/>
      <c r="I102" s="134"/>
      <c r="J102" s="134"/>
      <c r="K102" s="9"/>
      <c r="L102" s="10"/>
      <c r="N102" s="70">
        <v>0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5">
      <c r="A103" s="118"/>
      <c r="B103" s="118"/>
      <c r="C103" s="115" t="s">
        <v>40</v>
      </c>
      <c r="D103" s="115"/>
      <c r="E103" s="115"/>
      <c r="F103" s="115"/>
      <c r="G103" s="133" t="s">
        <v>346</v>
      </c>
      <c r="H103" s="133"/>
      <c r="I103" s="133"/>
      <c r="J103" s="133"/>
      <c r="K103" s="133"/>
      <c r="L103" s="13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5">
      <c r="A104" s="118"/>
      <c r="B104" s="118"/>
      <c r="C104" s="138"/>
      <c r="D104" s="138"/>
      <c r="E104" s="138"/>
      <c r="F104" s="138"/>
      <c r="G104" s="133"/>
      <c r="H104" s="133"/>
      <c r="I104" s="133"/>
      <c r="J104" s="133"/>
      <c r="K104" s="133"/>
      <c r="L104" s="13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5.0999999999999996" customHeight="1" x14ac:dyDescent="0.25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31.5" customHeight="1" x14ac:dyDescent="0.25">
      <c r="A106" s="1" t="s">
        <v>178</v>
      </c>
      <c r="B106" s="134" t="s">
        <v>41</v>
      </c>
      <c r="C106" s="134"/>
      <c r="D106" s="134"/>
      <c r="E106" s="134"/>
      <c r="F106" s="134"/>
      <c r="G106" s="134"/>
      <c r="H106" s="134"/>
      <c r="I106" s="134"/>
      <c r="J106" s="134"/>
      <c r="K106" s="9"/>
      <c r="L106" s="10"/>
      <c r="N106" s="70">
        <v>0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5">
      <c r="A107" s="118"/>
      <c r="B107" s="118"/>
      <c r="C107" s="115" t="s">
        <v>32</v>
      </c>
      <c r="D107" s="115"/>
      <c r="E107" s="115"/>
      <c r="F107" s="115"/>
      <c r="G107" s="133" t="s">
        <v>346</v>
      </c>
      <c r="H107" s="133"/>
      <c r="I107" s="133"/>
      <c r="J107" s="133"/>
      <c r="K107" s="133"/>
      <c r="L107" s="13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5.0999999999999996" customHeight="1" x14ac:dyDescent="0.25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5">
      <c r="A109" s="1" t="s">
        <v>179</v>
      </c>
      <c r="B109" s="134" t="s">
        <v>42</v>
      </c>
      <c r="C109" s="134"/>
      <c r="D109" s="134"/>
      <c r="E109" s="134"/>
      <c r="F109" s="134"/>
      <c r="G109" s="134"/>
      <c r="H109" s="134"/>
      <c r="I109" s="134"/>
      <c r="J109" s="134"/>
      <c r="K109" s="9"/>
      <c r="L109" s="10"/>
      <c r="N109" s="70">
        <v>0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5">
      <c r="A110" s="118"/>
      <c r="B110" s="118"/>
      <c r="C110" s="115" t="s">
        <v>295</v>
      </c>
      <c r="D110" s="115"/>
      <c r="E110" s="115"/>
      <c r="F110" s="115"/>
      <c r="G110" s="115"/>
      <c r="H110" s="133" t="s">
        <v>347</v>
      </c>
      <c r="I110" s="133"/>
      <c r="J110" s="133"/>
      <c r="K110" s="133"/>
      <c r="L110" s="13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5">
      <c r="A111" s="118"/>
      <c r="B111" s="118"/>
      <c r="C111" s="138"/>
      <c r="D111" s="138"/>
      <c r="E111" s="138"/>
      <c r="F111" s="138"/>
      <c r="G111" s="138"/>
      <c r="H111" s="133"/>
      <c r="I111" s="133"/>
      <c r="J111" s="133"/>
      <c r="K111" s="133"/>
      <c r="L111" s="133"/>
      <c r="N111" s="7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5.0999999999999996" customHeight="1" x14ac:dyDescent="0.25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" customHeight="1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5.0999999999999996" customHeight="1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5.0999999999999996" customHeight="1" x14ac:dyDescent="0.25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7.25" customHeight="1" x14ac:dyDescent="0.25">
      <c r="A116" s="8" t="s">
        <v>157</v>
      </c>
      <c r="B116" s="125" t="s">
        <v>43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5.0999999999999996" customHeight="1" x14ac:dyDescent="0.25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5">
      <c r="A118" s="118" t="s">
        <v>158</v>
      </c>
      <c r="B118" s="115" t="s">
        <v>44</v>
      </c>
      <c r="C118" s="115"/>
      <c r="D118" s="115"/>
      <c r="E118" s="115"/>
      <c r="F118" s="115"/>
      <c r="G118" s="115"/>
      <c r="H118" s="115" t="s">
        <v>45</v>
      </c>
      <c r="I118" s="115"/>
      <c r="J118" s="115"/>
      <c r="K118" s="9"/>
      <c r="L118" s="10"/>
      <c r="N118" s="70">
        <v>0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5">
      <c r="A119" s="118"/>
      <c r="B119" s="115"/>
      <c r="C119" s="115"/>
      <c r="D119" s="115"/>
      <c r="E119" s="115"/>
      <c r="F119" s="115"/>
      <c r="G119" s="115"/>
      <c r="H119" s="115" t="s">
        <v>46</v>
      </c>
      <c r="I119" s="115"/>
      <c r="J119" s="115"/>
      <c r="K119" s="9"/>
      <c r="L119" s="10"/>
      <c r="N119" s="70">
        <v>0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5">
      <c r="A120" s="118"/>
      <c r="B120" s="118"/>
      <c r="C120" s="118"/>
      <c r="D120" s="118"/>
      <c r="E120" s="118"/>
      <c r="F120" s="118"/>
      <c r="G120" s="118"/>
      <c r="H120" s="115" t="s">
        <v>47</v>
      </c>
      <c r="I120" s="115"/>
      <c r="J120" s="115"/>
      <c r="K120" s="9"/>
      <c r="L120" s="10"/>
      <c r="N120" s="70">
        <v>0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5">
      <c r="A121" s="118"/>
      <c r="B121" s="118"/>
      <c r="C121" s="118"/>
      <c r="D121" s="118"/>
      <c r="E121" s="118"/>
      <c r="F121" s="118"/>
      <c r="G121" s="118"/>
      <c r="H121" s="115" t="s">
        <v>48</v>
      </c>
      <c r="I121" s="115"/>
      <c r="J121" s="115"/>
      <c r="K121" s="9"/>
      <c r="L121" s="10"/>
      <c r="N121" s="70">
        <v>0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5.0999999999999996" customHeight="1" x14ac:dyDescent="0.25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5">
      <c r="A123" s="1" t="s">
        <v>328</v>
      </c>
      <c r="B123" s="134" t="s">
        <v>49</v>
      </c>
      <c r="C123" s="134"/>
      <c r="D123" s="134"/>
      <c r="E123" s="134"/>
      <c r="F123" s="134"/>
      <c r="G123" s="134"/>
      <c r="H123" s="134"/>
      <c r="I123" s="134"/>
      <c r="J123" s="134"/>
      <c r="K123" s="9"/>
      <c r="L123" s="10"/>
      <c r="N123" s="70">
        <v>0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5">
      <c r="A124" s="118"/>
      <c r="B124" s="118"/>
      <c r="C124" s="115" t="s">
        <v>301</v>
      </c>
      <c r="D124" s="115"/>
      <c r="E124" s="115"/>
      <c r="F124" s="115"/>
      <c r="G124" s="115"/>
      <c r="H124" s="133" t="s">
        <v>348</v>
      </c>
      <c r="I124" s="133"/>
      <c r="J124" s="133"/>
      <c r="K124" s="133"/>
      <c r="L124" s="13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5.0999999999999996" customHeight="1" x14ac:dyDescent="0.2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31.5" customHeight="1" x14ac:dyDescent="0.25">
      <c r="A126" s="1" t="s">
        <v>186</v>
      </c>
      <c r="B126" s="134" t="s">
        <v>321</v>
      </c>
      <c r="C126" s="134"/>
      <c r="D126" s="134"/>
      <c r="E126" s="134"/>
      <c r="F126" s="134"/>
      <c r="G126" s="134"/>
      <c r="H126" s="134"/>
      <c r="I126" s="134"/>
      <c r="J126" s="134"/>
      <c r="K126" s="9"/>
      <c r="L126" s="10"/>
      <c r="N126" s="70">
        <v>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5.0999999999999996" customHeight="1" x14ac:dyDescent="0.2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31.5" customHeight="1" x14ac:dyDescent="0.25">
      <c r="A128" s="1" t="s">
        <v>187</v>
      </c>
      <c r="B128" s="134" t="s">
        <v>330</v>
      </c>
      <c r="C128" s="134"/>
      <c r="D128" s="134"/>
      <c r="E128" s="134"/>
      <c r="F128" s="134"/>
      <c r="G128" s="134"/>
      <c r="H128" s="134"/>
      <c r="I128" s="134"/>
      <c r="J128" s="134"/>
      <c r="K128" s="9"/>
      <c r="L128" s="10"/>
      <c r="N128" s="70">
        <v>0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5.0999999999999996" customHeight="1" x14ac:dyDescent="0.2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5">
      <c r="A130" s="23" t="s">
        <v>188</v>
      </c>
      <c r="B130" s="134" t="s">
        <v>50</v>
      </c>
      <c r="C130" s="134"/>
      <c r="D130" s="134"/>
      <c r="E130" s="134"/>
      <c r="F130" s="134"/>
      <c r="G130" s="134"/>
      <c r="H130" s="134"/>
      <c r="I130" s="134"/>
      <c r="J130" s="134"/>
      <c r="K130" s="9"/>
      <c r="L130" s="10"/>
      <c r="N130" s="70">
        <v>0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5.0999999999999996" customHeight="1" x14ac:dyDescent="0.2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31.5" customHeight="1" x14ac:dyDescent="0.25">
      <c r="A132" s="1" t="s">
        <v>189</v>
      </c>
      <c r="B132" s="134" t="s">
        <v>51</v>
      </c>
      <c r="C132" s="134"/>
      <c r="D132" s="134"/>
      <c r="E132" s="134"/>
      <c r="F132" s="134"/>
      <c r="G132" s="134"/>
      <c r="H132" s="134"/>
      <c r="I132" s="134"/>
      <c r="J132" s="134"/>
      <c r="K132" s="9"/>
      <c r="L132" s="10"/>
      <c r="N132" s="70">
        <v>0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5.0999999999999996" customHeight="1" x14ac:dyDescent="0.2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5">
      <c r="A134" s="1" t="s">
        <v>190</v>
      </c>
      <c r="B134" s="136" t="s">
        <v>322</v>
      </c>
      <c r="C134" s="136"/>
      <c r="D134" s="136"/>
      <c r="E134" s="136"/>
      <c r="F134" s="136"/>
      <c r="G134" s="136"/>
      <c r="H134" s="136"/>
      <c r="I134" s="136"/>
      <c r="J134" s="136"/>
      <c r="K134" s="9"/>
      <c r="L134" s="10"/>
      <c r="N134" s="70">
        <v>0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5.0999999999999996" customHeight="1" x14ac:dyDescent="0.2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5">
      <c r="A136" s="1" t="s">
        <v>191</v>
      </c>
      <c r="B136" s="134" t="s">
        <v>337</v>
      </c>
      <c r="C136" s="134"/>
      <c r="D136" s="134"/>
      <c r="E136" s="134"/>
      <c r="F136" s="134"/>
      <c r="G136" s="134"/>
      <c r="H136" s="134"/>
      <c r="I136" s="134"/>
      <c r="J136" s="134"/>
      <c r="K136" s="9"/>
      <c r="L136" s="10"/>
      <c r="N136" s="70">
        <v>0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5.0999999999999996" customHeight="1" x14ac:dyDescent="0.2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" customHeight="1" x14ac:dyDescent="0.25">
      <c r="A138" s="63"/>
      <c r="B138" s="64"/>
      <c r="C138" s="64"/>
      <c r="D138" s="64"/>
      <c r="E138" s="64"/>
      <c r="F138" s="64"/>
      <c r="G138" s="38"/>
      <c r="H138" s="38"/>
      <c r="I138" s="65"/>
      <c r="J138" s="65"/>
      <c r="K138" s="66"/>
      <c r="L138" s="6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5.0999999999999996" customHeight="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5.0999999999999996" customHeight="1" x14ac:dyDescent="0.2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7.25" customHeight="1" x14ac:dyDescent="0.25">
      <c r="A141" s="8" t="s">
        <v>180</v>
      </c>
      <c r="B141" s="125" t="s">
        <v>52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5.0999999999999996" customHeight="1" x14ac:dyDescent="0.2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31.5" customHeight="1" x14ac:dyDescent="0.25">
      <c r="A143" s="1" t="s">
        <v>192</v>
      </c>
      <c r="B143" s="134" t="s">
        <v>53</v>
      </c>
      <c r="C143" s="134"/>
      <c r="D143" s="134"/>
      <c r="E143" s="134"/>
      <c r="F143" s="134"/>
      <c r="G143" s="134"/>
      <c r="H143" s="134"/>
      <c r="I143" s="134"/>
      <c r="J143" s="134"/>
      <c r="K143" s="9"/>
      <c r="L143" s="10"/>
      <c r="N143" s="70">
        <v>0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5.0999999999999996" customHeight="1" x14ac:dyDescent="0.25"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5">
      <c r="A145" s="1" t="s">
        <v>193</v>
      </c>
      <c r="B145" s="134" t="s">
        <v>75</v>
      </c>
      <c r="C145" s="134"/>
      <c r="D145" s="134"/>
      <c r="E145" s="134"/>
      <c r="F145" s="134"/>
      <c r="G145" s="134"/>
      <c r="H145" s="134"/>
      <c r="I145" s="134"/>
      <c r="J145" s="134"/>
      <c r="K145" s="9"/>
      <c r="L145" s="10"/>
      <c r="N145" s="70">
        <v>0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31.5" customHeight="1" x14ac:dyDescent="0.25">
      <c r="A146" s="118"/>
      <c r="B146" s="118"/>
      <c r="C146" s="134" t="s">
        <v>302</v>
      </c>
      <c r="D146" s="134"/>
      <c r="E146" s="134"/>
      <c r="F146" s="134"/>
      <c r="G146" s="134"/>
      <c r="H146" s="134"/>
      <c r="I146" s="134"/>
      <c r="J146" s="134"/>
      <c r="K146" s="134"/>
      <c r="L146" s="134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5">
      <c r="A147" s="118"/>
      <c r="B147" s="118"/>
      <c r="C147" s="133" t="s">
        <v>331</v>
      </c>
      <c r="D147" s="133"/>
      <c r="E147" s="133"/>
      <c r="F147" s="133"/>
      <c r="G147" s="133"/>
      <c r="H147" s="133"/>
      <c r="I147" s="133"/>
      <c r="J147" s="133"/>
      <c r="K147" s="133"/>
      <c r="L147" s="13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5">
      <c r="A148" s="118"/>
      <c r="B148" s="118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5">
      <c r="A149" s="118"/>
      <c r="B149" s="118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N149" s="7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5">
      <c r="A150" s="118"/>
      <c r="B150" s="118"/>
      <c r="C150" s="134" t="s">
        <v>76</v>
      </c>
      <c r="D150" s="134"/>
      <c r="E150" s="134"/>
      <c r="F150" s="134"/>
      <c r="G150" s="134"/>
      <c r="H150" s="134"/>
      <c r="I150" s="134"/>
      <c r="J150" s="134"/>
      <c r="K150" s="9"/>
      <c r="L150" s="10"/>
      <c r="N150" s="70">
        <v>0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5.0999999999999996" customHeight="1" x14ac:dyDescent="0.25"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5">
      <c r="A152" s="1" t="s">
        <v>194</v>
      </c>
      <c r="B152" s="134" t="s">
        <v>323</v>
      </c>
      <c r="C152" s="134"/>
      <c r="D152" s="134"/>
      <c r="E152" s="134"/>
      <c r="F152" s="134"/>
      <c r="G152" s="134"/>
      <c r="H152" s="134"/>
      <c r="I152" s="134"/>
      <c r="J152" s="134"/>
      <c r="K152" s="9"/>
      <c r="L152" s="10"/>
      <c r="N152" s="70">
        <v>0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31.5" customHeight="1" x14ac:dyDescent="0.25">
      <c r="A153" s="118"/>
      <c r="B153" s="118"/>
      <c r="C153" s="115" t="s">
        <v>54</v>
      </c>
      <c r="D153" s="115"/>
      <c r="E153" s="115"/>
      <c r="F153" s="115"/>
      <c r="G153" s="115"/>
      <c r="H153" s="115"/>
      <c r="I153" s="115"/>
      <c r="J153" s="115"/>
      <c r="K153" s="133">
        <v>0</v>
      </c>
      <c r="L153" s="13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31.5" customHeight="1" x14ac:dyDescent="0.25">
      <c r="A154" s="118"/>
      <c r="B154" s="118"/>
      <c r="C154" s="115" t="s">
        <v>55</v>
      </c>
      <c r="D154" s="115"/>
      <c r="E154" s="115"/>
      <c r="F154" s="115"/>
      <c r="G154" s="115"/>
      <c r="H154" s="115"/>
      <c r="I154" s="115"/>
      <c r="J154" s="115"/>
      <c r="K154" s="133">
        <v>0</v>
      </c>
      <c r="L154" s="13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5.0999999999999996" customHeight="1" x14ac:dyDescent="0.25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47.25" customHeight="1" x14ac:dyDescent="0.25">
      <c r="A156" s="1" t="s">
        <v>195</v>
      </c>
      <c r="B156" s="115" t="s">
        <v>56</v>
      </c>
      <c r="C156" s="115"/>
      <c r="D156" s="115"/>
      <c r="E156" s="115"/>
      <c r="F156" s="115"/>
      <c r="G156" s="115"/>
      <c r="H156" s="115"/>
      <c r="I156" s="115"/>
      <c r="J156" s="115"/>
      <c r="K156" s="9"/>
      <c r="L156" s="10"/>
      <c r="N156" s="70">
        <v>0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5.0999999999999996" customHeight="1" x14ac:dyDescent="0.25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5">
      <c r="A158" s="1" t="s">
        <v>196</v>
      </c>
      <c r="B158" s="134" t="s">
        <v>57</v>
      </c>
      <c r="C158" s="134"/>
      <c r="D158" s="134"/>
      <c r="E158" s="134"/>
      <c r="F158" s="134"/>
      <c r="G158" s="134"/>
      <c r="H158" s="134"/>
      <c r="I158" s="134"/>
      <c r="J158" s="134"/>
      <c r="K158" s="16"/>
      <c r="L158" s="1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31.5" customHeight="1" x14ac:dyDescent="0.25">
      <c r="A159" s="118"/>
      <c r="B159" s="118"/>
      <c r="C159" s="115" t="s">
        <v>58</v>
      </c>
      <c r="D159" s="115"/>
      <c r="E159" s="115"/>
      <c r="F159" s="115"/>
      <c r="G159" s="115"/>
      <c r="H159" s="115"/>
      <c r="I159" s="115"/>
      <c r="J159" s="115"/>
      <c r="K159" s="9"/>
      <c r="L159" s="10"/>
      <c r="N159" s="70">
        <v>0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5">
      <c r="A160" s="118"/>
      <c r="B160" s="118"/>
      <c r="C160" s="115" t="s">
        <v>59</v>
      </c>
      <c r="D160" s="115"/>
      <c r="E160" s="115"/>
      <c r="F160" s="115"/>
      <c r="G160" s="115"/>
      <c r="H160" s="115"/>
      <c r="I160" s="115"/>
      <c r="J160" s="115"/>
      <c r="K160" s="9"/>
      <c r="L160" s="10"/>
      <c r="N160" s="70">
        <v>0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5">
      <c r="A161" s="118"/>
      <c r="B161" s="118"/>
      <c r="C161" s="115" t="s">
        <v>60</v>
      </c>
      <c r="D161" s="115"/>
      <c r="E161" s="115"/>
      <c r="F161" s="115"/>
      <c r="G161" s="115"/>
      <c r="H161" s="115"/>
      <c r="I161" s="115"/>
      <c r="J161" s="115"/>
      <c r="K161" s="9"/>
      <c r="L161" s="10"/>
      <c r="N161" s="70">
        <v>0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5">
      <c r="A162" s="118"/>
      <c r="B162" s="118"/>
      <c r="C162" s="115" t="s">
        <v>61</v>
      </c>
      <c r="D162" s="115"/>
      <c r="E162" s="115"/>
      <c r="F162" s="115"/>
      <c r="G162" s="115"/>
      <c r="H162" s="115"/>
      <c r="I162" s="115"/>
      <c r="J162" s="115"/>
      <c r="K162" s="9"/>
      <c r="L162" s="10"/>
      <c r="N162" s="70">
        <v>0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5.0999999999999996" customHeight="1" x14ac:dyDescent="0.25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5">
      <c r="A164" s="1" t="s">
        <v>197</v>
      </c>
      <c r="B164" s="134" t="s">
        <v>62</v>
      </c>
      <c r="C164" s="134"/>
      <c r="D164" s="134"/>
      <c r="E164" s="134"/>
      <c r="F164" s="134"/>
      <c r="G164" s="134"/>
      <c r="H164" s="134"/>
      <c r="I164" s="134"/>
      <c r="J164" s="134"/>
      <c r="K164" s="9"/>
      <c r="L164" s="10"/>
      <c r="N164" s="70">
        <v>0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31.5" customHeight="1" x14ac:dyDescent="0.25">
      <c r="A165" s="118"/>
      <c r="B165" s="118"/>
      <c r="C165" s="134" t="s">
        <v>63</v>
      </c>
      <c r="D165" s="134"/>
      <c r="E165" s="134"/>
      <c r="F165" s="134"/>
      <c r="G165" s="134"/>
      <c r="H165" s="134"/>
      <c r="I165" s="134"/>
      <c r="J165" s="134"/>
      <c r="K165" s="133">
        <v>0</v>
      </c>
      <c r="L165" s="13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31.5" customHeight="1" x14ac:dyDescent="0.25">
      <c r="A166" s="118"/>
      <c r="B166" s="118"/>
      <c r="C166" s="134" t="s">
        <v>64</v>
      </c>
      <c r="D166" s="134"/>
      <c r="E166" s="134"/>
      <c r="F166" s="134"/>
      <c r="G166" s="134"/>
      <c r="H166" s="134"/>
      <c r="I166" s="134"/>
      <c r="J166" s="134"/>
      <c r="K166" s="133">
        <v>0</v>
      </c>
      <c r="L166" s="13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31.5" customHeight="1" x14ac:dyDescent="0.25">
      <c r="A167" s="118"/>
      <c r="B167" s="118"/>
      <c r="C167" s="134" t="s">
        <v>65</v>
      </c>
      <c r="D167" s="134"/>
      <c r="E167" s="134"/>
      <c r="F167" s="134"/>
      <c r="G167" s="134"/>
      <c r="H167" s="134"/>
      <c r="I167" s="134"/>
      <c r="J167" s="134"/>
      <c r="K167" s="9"/>
      <c r="L167" s="10"/>
      <c r="N167" s="70">
        <v>0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5.0999999999999996" customHeight="1" x14ac:dyDescent="0.25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5">
      <c r="A169" s="1" t="s">
        <v>198</v>
      </c>
      <c r="B169" s="134" t="s">
        <v>66</v>
      </c>
      <c r="C169" s="134"/>
      <c r="D169" s="134"/>
      <c r="E169" s="134"/>
      <c r="F169" s="134"/>
      <c r="G169" s="134"/>
      <c r="H169" s="134"/>
      <c r="I169" s="134"/>
      <c r="J169" s="134"/>
      <c r="K169" s="9"/>
      <c r="L169" s="10"/>
      <c r="N169" s="70">
        <v>0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31.5" customHeight="1" x14ac:dyDescent="0.25">
      <c r="A170" s="118"/>
      <c r="B170" s="118"/>
      <c r="C170" s="134" t="s">
        <v>67</v>
      </c>
      <c r="D170" s="134"/>
      <c r="E170" s="134"/>
      <c r="F170" s="134"/>
      <c r="G170" s="134"/>
      <c r="H170" s="134"/>
      <c r="I170" s="134"/>
      <c r="J170" s="134"/>
      <c r="K170" s="133">
        <v>0</v>
      </c>
      <c r="L170" s="13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31.5" customHeight="1" x14ac:dyDescent="0.25">
      <c r="A171" s="118"/>
      <c r="B171" s="118"/>
      <c r="C171" s="134" t="s">
        <v>68</v>
      </c>
      <c r="D171" s="134"/>
      <c r="E171" s="134"/>
      <c r="F171" s="134"/>
      <c r="G171" s="134"/>
      <c r="H171" s="134"/>
      <c r="I171" s="134"/>
      <c r="J171" s="134"/>
      <c r="K171" s="133">
        <v>0</v>
      </c>
      <c r="L171" s="13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5.0999999999999996" customHeight="1" x14ac:dyDescent="0.25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31.5" customHeight="1" x14ac:dyDescent="0.25">
      <c r="A173" s="1" t="s">
        <v>199</v>
      </c>
      <c r="B173" s="134" t="s">
        <v>324</v>
      </c>
      <c r="C173" s="134"/>
      <c r="D173" s="134"/>
      <c r="E173" s="134"/>
      <c r="F173" s="134"/>
      <c r="G173" s="134"/>
      <c r="H173" s="134"/>
      <c r="I173" s="134"/>
      <c r="J173" s="134"/>
      <c r="K173" s="9"/>
      <c r="L173" s="10"/>
      <c r="N173" s="70">
        <v>0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31.5" customHeight="1" x14ac:dyDescent="0.25">
      <c r="A174" s="118"/>
      <c r="B174" s="118"/>
      <c r="C174" s="134" t="s">
        <v>69</v>
      </c>
      <c r="D174" s="134"/>
      <c r="E174" s="134"/>
      <c r="F174" s="134"/>
      <c r="G174" s="134"/>
      <c r="H174" s="134"/>
      <c r="I174" s="134"/>
      <c r="J174" s="134"/>
      <c r="K174" s="133">
        <v>0</v>
      </c>
      <c r="L174" s="13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31.5" customHeight="1" x14ac:dyDescent="0.25">
      <c r="A175" s="118"/>
      <c r="B175" s="118"/>
      <c r="C175" s="134" t="s">
        <v>70</v>
      </c>
      <c r="D175" s="134"/>
      <c r="E175" s="134"/>
      <c r="F175" s="134"/>
      <c r="G175" s="134"/>
      <c r="H175" s="134"/>
      <c r="I175" s="134"/>
      <c r="J175" s="134"/>
      <c r="K175" s="133">
        <v>0</v>
      </c>
      <c r="L175" s="13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5.0999999999999996" customHeight="1" x14ac:dyDescent="0.25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5">
      <c r="A177" s="1" t="s">
        <v>200</v>
      </c>
      <c r="B177" s="134" t="s">
        <v>71</v>
      </c>
      <c r="C177" s="134"/>
      <c r="D177" s="134"/>
      <c r="E177" s="134"/>
      <c r="F177" s="134"/>
      <c r="G177" s="134"/>
      <c r="H177" s="134"/>
      <c r="I177" s="134"/>
      <c r="J177" s="134"/>
      <c r="K177" s="9"/>
      <c r="L177" s="10"/>
      <c r="N177" s="70">
        <v>0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31.5" customHeight="1" x14ac:dyDescent="0.25">
      <c r="A178" s="118"/>
      <c r="B178" s="118"/>
      <c r="C178" s="134" t="s">
        <v>338</v>
      </c>
      <c r="D178" s="134"/>
      <c r="E178" s="134"/>
      <c r="F178" s="134"/>
      <c r="G178" s="134"/>
      <c r="H178" s="134"/>
      <c r="I178" s="134"/>
      <c r="J178" s="134"/>
      <c r="K178" s="133">
        <v>0</v>
      </c>
      <c r="L178" s="13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31.5" customHeight="1" x14ac:dyDescent="0.25">
      <c r="A179" s="118"/>
      <c r="B179" s="118"/>
      <c r="C179" s="134" t="s">
        <v>339</v>
      </c>
      <c r="D179" s="134"/>
      <c r="E179" s="134"/>
      <c r="F179" s="134"/>
      <c r="G179" s="134"/>
      <c r="H179" s="134"/>
      <c r="I179" s="134"/>
      <c r="J179" s="134"/>
      <c r="K179" s="133">
        <v>0</v>
      </c>
      <c r="L179" s="13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5.0999999999999996" customHeight="1" x14ac:dyDescent="0.25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5">
      <c r="A181" s="1" t="s">
        <v>201</v>
      </c>
      <c r="B181" s="134" t="s">
        <v>72</v>
      </c>
      <c r="C181" s="134"/>
      <c r="D181" s="134"/>
      <c r="E181" s="134"/>
      <c r="F181" s="134"/>
      <c r="G181" s="134"/>
      <c r="H181" s="134"/>
      <c r="I181" s="134"/>
      <c r="J181" s="134"/>
      <c r="K181" s="9"/>
      <c r="L181" s="10"/>
      <c r="N181" s="70">
        <v>0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5.0999999999999996" customHeight="1" x14ac:dyDescent="0.25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5">
      <c r="A183" s="1" t="s">
        <v>202</v>
      </c>
      <c r="B183" s="134" t="s">
        <v>73</v>
      </c>
      <c r="C183" s="134"/>
      <c r="D183" s="134"/>
      <c r="E183" s="134"/>
      <c r="F183" s="134"/>
      <c r="G183" s="134"/>
      <c r="H183" s="134"/>
      <c r="I183" s="134"/>
      <c r="J183" s="134"/>
      <c r="K183" s="9"/>
      <c r="L183" s="10"/>
      <c r="N183" s="70">
        <v>0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5.0999999999999996" customHeight="1" x14ac:dyDescent="0.25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5">
      <c r="A185" s="1" t="s">
        <v>203</v>
      </c>
      <c r="B185" s="134" t="s">
        <v>74</v>
      </c>
      <c r="C185" s="134"/>
      <c r="D185" s="134"/>
      <c r="E185" s="134"/>
      <c r="F185" s="134"/>
      <c r="G185" s="134"/>
      <c r="H185" s="134"/>
      <c r="I185" s="134"/>
      <c r="J185" s="134"/>
      <c r="K185" s="9"/>
      <c r="L185" s="10"/>
      <c r="N185" s="70">
        <v>0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5.0999999999999996" customHeight="1" x14ac:dyDescent="0.25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31.5" customHeight="1" x14ac:dyDescent="0.25">
      <c r="A187" s="1" t="s">
        <v>204</v>
      </c>
      <c r="B187" s="134" t="s">
        <v>325</v>
      </c>
      <c r="C187" s="134"/>
      <c r="D187" s="134"/>
      <c r="E187" s="134"/>
      <c r="F187" s="134"/>
      <c r="G187" s="134"/>
      <c r="H187" s="134"/>
      <c r="I187" s="134"/>
      <c r="J187" s="134"/>
      <c r="K187" s="9"/>
      <c r="L187" s="10"/>
      <c r="N187" s="70">
        <v>0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5.0999999999999996" customHeight="1" x14ac:dyDescent="0.25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47.25" customHeight="1" x14ac:dyDescent="0.25">
      <c r="A189" s="1" t="s">
        <v>205</v>
      </c>
      <c r="B189" s="134" t="s">
        <v>340</v>
      </c>
      <c r="C189" s="134"/>
      <c r="D189" s="134"/>
      <c r="E189" s="134"/>
      <c r="F189" s="134"/>
      <c r="G189" s="134"/>
      <c r="H189" s="134"/>
      <c r="I189" s="134"/>
      <c r="J189" s="134"/>
      <c r="K189" s="9"/>
      <c r="L189" s="10"/>
      <c r="N189" s="70">
        <v>0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5.0999999999999996" customHeight="1" x14ac:dyDescent="0.25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" customHeight="1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5.0999999999999996" customHeight="1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5.0999999999999996" customHeight="1" x14ac:dyDescent="0.25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7.25" customHeight="1" x14ac:dyDescent="0.25">
      <c r="A194" s="8" t="s">
        <v>181</v>
      </c>
      <c r="B194" s="125" t="s">
        <v>77</v>
      </c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5.0999999999999996" customHeight="1" x14ac:dyDescent="0.25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47.25" customHeight="1" x14ac:dyDescent="0.25">
      <c r="A196" s="1" t="s">
        <v>206</v>
      </c>
      <c r="B196" s="134" t="s">
        <v>78</v>
      </c>
      <c r="C196" s="134"/>
      <c r="D196" s="134"/>
      <c r="E196" s="134"/>
      <c r="F196" s="134"/>
      <c r="G196" s="134"/>
      <c r="H196" s="134"/>
      <c r="I196" s="134"/>
      <c r="J196" s="134"/>
      <c r="K196" s="9"/>
      <c r="L196" s="10"/>
      <c r="N196" s="70">
        <v>0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5.0999999999999996" customHeight="1" x14ac:dyDescent="0.25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31.5" customHeight="1" x14ac:dyDescent="0.25">
      <c r="A198" s="1" t="s">
        <v>207</v>
      </c>
      <c r="B198" s="134" t="s">
        <v>79</v>
      </c>
      <c r="C198" s="134"/>
      <c r="D198" s="134"/>
      <c r="E198" s="134"/>
      <c r="F198" s="134"/>
      <c r="G198" s="134"/>
      <c r="H198" s="134"/>
      <c r="I198" s="134"/>
      <c r="J198" s="134"/>
      <c r="K198" s="9"/>
      <c r="L198" s="10"/>
      <c r="N198" s="70">
        <v>0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5.0999999999999996" customHeight="1" x14ac:dyDescent="0.25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31.5" customHeight="1" x14ac:dyDescent="0.25">
      <c r="A200" s="1" t="s">
        <v>208</v>
      </c>
      <c r="B200" s="134" t="s">
        <v>81</v>
      </c>
      <c r="C200" s="134"/>
      <c r="D200" s="134"/>
      <c r="E200" s="134"/>
      <c r="F200" s="134"/>
      <c r="G200" s="134"/>
      <c r="H200" s="134"/>
      <c r="I200" s="134"/>
      <c r="J200" s="134"/>
      <c r="K200" s="9"/>
      <c r="L200" s="10"/>
      <c r="N200" s="70">
        <v>0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5.0999999999999996" customHeight="1" x14ac:dyDescent="0.25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31.5" customHeight="1" x14ac:dyDescent="0.25">
      <c r="A202" s="1" t="s">
        <v>209</v>
      </c>
      <c r="B202" s="134" t="s">
        <v>80</v>
      </c>
      <c r="C202" s="134"/>
      <c r="D202" s="134"/>
      <c r="E202" s="134"/>
      <c r="F202" s="134"/>
      <c r="G202" s="134"/>
      <c r="H202" s="134"/>
      <c r="I202" s="134"/>
      <c r="J202" s="134"/>
      <c r="K202" s="9"/>
      <c r="L202" s="10"/>
      <c r="N202" s="70">
        <v>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5.0999999999999996" customHeight="1" x14ac:dyDescent="0.25"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5">
      <c r="A204" s="1" t="s">
        <v>210</v>
      </c>
      <c r="B204" s="134" t="s">
        <v>82</v>
      </c>
      <c r="C204" s="134"/>
      <c r="D204" s="134"/>
      <c r="E204" s="134"/>
      <c r="F204" s="134"/>
      <c r="G204" s="134"/>
      <c r="H204" s="134"/>
      <c r="I204" s="134"/>
      <c r="J204" s="134"/>
      <c r="K204" s="9"/>
      <c r="L204" s="10"/>
      <c r="N204" s="70">
        <v>0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31.5" customHeight="1" x14ac:dyDescent="0.25">
      <c r="B205" s="134"/>
      <c r="C205" s="134" t="s">
        <v>83</v>
      </c>
      <c r="D205" s="134"/>
      <c r="E205" s="134"/>
      <c r="F205" s="134"/>
      <c r="G205" s="134"/>
      <c r="H205" s="134"/>
      <c r="I205" s="134"/>
      <c r="J205" s="134"/>
      <c r="K205" s="9"/>
      <c r="L205" s="10"/>
      <c r="N205" s="70">
        <v>0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31.5" customHeight="1" x14ac:dyDescent="0.25">
      <c r="B206" s="134"/>
      <c r="C206" s="134" t="s">
        <v>84</v>
      </c>
      <c r="D206" s="134"/>
      <c r="E206" s="134"/>
      <c r="F206" s="134"/>
      <c r="G206" s="134"/>
      <c r="H206" s="134"/>
      <c r="I206" s="134"/>
      <c r="J206" s="134"/>
      <c r="K206" s="9"/>
      <c r="L206" s="10"/>
      <c r="N206" s="70">
        <v>0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31.5" customHeight="1" x14ac:dyDescent="0.25">
      <c r="B207" s="134"/>
      <c r="C207" s="134" t="s">
        <v>85</v>
      </c>
      <c r="D207" s="134"/>
      <c r="E207" s="134"/>
      <c r="F207" s="134"/>
      <c r="G207" s="134"/>
      <c r="H207" s="134"/>
      <c r="I207" s="134"/>
      <c r="J207" s="134"/>
      <c r="K207" s="9"/>
      <c r="L207" s="10"/>
      <c r="N207" s="70">
        <v>0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5.0999999999999996" customHeight="1" x14ac:dyDescent="0.25"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31.5" customHeight="1" x14ac:dyDescent="0.25">
      <c r="A209" s="1" t="s">
        <v>211</v>
      </c>
      <c r="B209" s="134" t="s">
        <v>86</v>
      </c>
      <c r="C209" s="134"/>
      <c r="D209" s="134"/>
      <c r="E209" s="134"/>
      <c r="F209" s="134"/>
      <c r="G209" s="134"/>
      <c r="H209" s="134"/>
      <c r="I209" s="134"/>
      <c r="J209" s="134"/>
      <c r="K209" s="9"/>
      <c r="L209" s="10"/>
      <c r="N209" s="70">
        <v>0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31.5" customHeight="1" x14ac:dyDescent="0.25">
      <c r="A210" s="118"/>
      <c r="B210" s="118"/>
      <c r="C210" s="134" t="s">
        <v>83</v>
      </c>
      <c r="D210" s="134"/>
      <c r="E210" s="134"/>
      <c r="F210" s="134"/>
      <c r="G210" s="134"/>
      <c r="H210" s="134"/>
      <c r="I210" s="134"/>
      <c r="J210" s="134"/>
      <c r="K210" s="9"/>
      <c r="L210" s="10"/>
      <c r="N210" s="70">
        <v>0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31.5" customHeight="1" x14ac:dyDescent="0.25">
      <c r="A211" s="118"/>
      <c r="B211" s="118"/>
      <c r="C211" s="134" t="s">
        <v>84</v>
      </c>
      <c r="D211" s="134"/>
      <c r="E211" s="134"/>
      <c r="F211" s="134"/>
      <c r="G211" s="134"/>
      <c r="H211" s="134"/>
      <c r="I211" s="134"/>
      <c r="J211" s="134"/>
      <c r="K211" s="9"/>
      <c r="L211" s="10"/>
      <c r="N211" s="70">
        <v>0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31.5" customHeight="1" x14ac:dyDescent="0.25">
      <c r="A212" s="118"/>
      <c r="B212" s="118"/>
      <c r="C212" s="134" t="s">
        <v>85</v>
      </c>
      <c r="D212" s="134"/>
      <c r="E212" s="134"/>
      <c r="F212" s="134"/>
      <c r="G212" s="134"/>
      <c r="H212" s="134"/>
      <c r="I212" s="134"/>
      <c r="J212" s="134"/>
      <c r="K212" s="9"/>
      <c r="L212" s="10"/>
      <c r="N212" s="70">
        <v>0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5">
      <c r="A213" s="118"/>
      <c r="B213" s="118"/>
      <c r="C213" s="134" t="s">
        <v>87</v>
      </c>
      <c r="D213" s="134"/>
      <c r="E213" s="134"/>
      <c r="F213" s="134"/>
      <c r="G213" s="134"/>
      <c r="H213" s="134"/>
      <c r="I213" s="134"/>
      <c r="J213" s="134"/>
      <c r="K213" s="133">
        <v>0</v>
      </c>
      <c r="L213" s="13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5">
      <c r="A214" s="118"/>
      <c r="B214" s="118"/>
      <c r="C214" s="134" t="s">
        <v>38</v>
      </c>
      <c r="D214" s="134"/>
      <c r="E214" s="134"/>
      <c r="F214" s="134"/>
      <c r="G214" s="134"/>
      <c r="H214" s="48" t="s">
        <v>335</v>
      </c>
      <c r="I214" s="97">
        <v>0</v>
      </c>
      <c r="J214" s="48" t="s">
        <v>334</v>
      </c>
      <c r="K214" s="139">
        <v>0</v>
      </c>
      <c r="L214" s="13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5">
      <c r="A215" s="118"/>
      <c r="B215" s="118"/>
      <c r="C215" s="134"/>
      <c r="D215" s="134"/>
      <c r="E215" s="134"/>
      <c r="F215" s="134"/>
      <c r="G215" s="134"/>
      <c r="H215" s="48" t="s">
        <v>335</v>
      </c>
      <c r="I215" s="97">
        <v>0</v>
      </c>
      <c r="J215" s="48" t="s">
        <v>334</v>
      </c>
      <c r="K215" s="139">
        <v>0</v>
      </c>
      <c r="L215" s="13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5">
      <c r="A216" s="118"/>
      <c r="B216" s="118"/>
      <c r="C216" s="134"/>
      <c r="D216" s="134"/>
      <c r="E216" s="134"/>
      <c r="F216" s="134"/>
      <c r="G216" s="134"/>
      <c r="H216" s="48" t="s">
        <v>335</v>
      </c>
      <c r="I216" s="97">
        <v>0</v>
      </c>
      <c r="J216" s="48" t="s">
        <v>334</v>
      </c>
      <c r="K216" s="139">
        <v>0</v>
      </c>
      <c r="L216" s="139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5">
      <c r="A217" s="118"/>
      <c r="B217" s="118"/>
      <c r="C217" s="134"/>
      <c r="D217" s="134"/>
      <c r="E217" s="134"/>
      <c r="F217" s="134"/>
      <c r="G217" s="134"/>
      <c r="H217" s="48" t="s">
        <v>335</v>
      </c>
      <c r="I217" s="97">
        <v>0</v>
      </c>
      <c r="J217" s="48" t="s">
        <v>334</v>
      </c>
      <c r="K217" s="139">
        <v>0</v>
      </c>
      <c r="L217" s="139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5.0999999999999996" customHeight="1" x14ac:dyDescent="0.25"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31.5" customHeight="1" x14ac:dyDescent="0.25">
      <c r="A219" s="1" t="s">
        <v>212</v>
      </c>
      <c r="B219" s="134" t="s">
        <v>88</v>
      </c>
      <c r="C219" s="134"/>
      <c r="D219" s="134"/>
      <c r="E219" s="134"/>
      <c r="F219" s="134"/>
      <c r="G219" s="134"/>
      <c r="H219" s="134"/>
      <c r="I219" s="134"/>
      <c r="J219" s="134"/>
      <c r="K219" s="9"/>
      <c r="L219" s="10"/>
      <c r="N219" s="70">
        <v>0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31.5" customHeight="1" x14ac:dyDescent="0.25">
      <c r="A220" s="118"/>
      <c r="B220" s="118"/>
      <c r="C220" s="134" t="s">
        <v>89</v>
      </c>
      <c r="D220" s="134"/>
      <c r="E220" s="134"/>
      <c r="F220" s="134"/>
      <c r="G220" s="134"/>
      <c r="H220" s="134"/>
      <c r="I220" s="134"/>
      <c r="J220" s="134"/>
      <c r="K220" s="9"/>
      <c r="L220" s="10"/>
      <c r="N220" s="70">
        <v>0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31.5" customHeight="1" x14ac:dyDescent="0.25">
      <c r="A221" s="118"/>
      <c r="B221" s="118"/>
      <c r="C221" s="134" t="s">
        <v>85</v>
      </c>
      <c r="D221" s="134"/>
      <c r="E221" s="134"/>
      <c r="F221" s="134"/>
      <c r="G221" s="134"/>
      <c r="H221" s="134"/>
      <c r="I221" s="134"/>
      <c r="J221" s="134"/>
      <c r="K221" s="9"/>
      <c r="L221" s="10"/>
      <c r="N221" s="70">
        <v>0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5.0999999999999996" customHeight="1" x14ac:dyDescent="0.25"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.75" customHeight="1" x14ac:dyDescent="0.25">
      <c r="A223" s="1" t="s">
        <v>213</v>
      </c>
      <c r="B223" s="134" t="s">
        <v>90</v>
      </c>
      <c r="C223" s="134"/>
      <c r="D223" s="134"/>
      <c r="E223" s="134"/>
      <c r="F223" s="134"/>
      <c r="G223" s="134"/>
      <c r="H223" s="134"/>
      <c r="I223" s="134"/>
      <c r="J223" s="134"/>
      <c r="K223" s="9"/>
      <c r="L223" s="10"/>
      <c r="N223" s="70">
        <v>0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31.5" customHeight="1" x14ac:dyDescent="0.25">
      <c r="A224" s="118"/>
      <c r="B224" s="118"/>
      <c r="C224" s="134" t="s">
        <v>91</v>
      </c>
      <c r="D224" s="134"/>
      <c r="E224" s="134"/>
      <c r="F224" s="134"/>
      <c r="G224" s="134"/>
      <c r="H224" s="134"/>
      <c r="I224" s="134"/>
      <c r="J224" s="134"/>
      <c r="K224" s="9"/>
      <c r="L224" s="10"/>
      <c r="N224" s="70">
        <v>0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31.5" customHeight="1" x14ac:dyDescent="0.25">
      <c r="A225" s="118"/>
      <c r="B225" s="118"/>
      <c r="C225" s="134" t="s">
        <v>92</v>
      </c>
      <c r="D225" s="134"/>
      <c r="E225" s="134"/>
      <c r="F225" s="134"/>
      <c r="G225" s="134"/>
      <c r="H225" s="134"/>
      <c r="I225" s="134"/>
      <c r="J225" s="134"/>
      <c r="K225" s="9"/>
      <c r="L225" s="10"/>
      <c r="N225" s="70">
        <v>0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5.0999999999999996" customHeight="1" x14ac:dyDescent="0.25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31.5" customHeight="1" x14ac:dyDescent="0.25">
      <c r="A227" s="1" t="s">
        <v>214</v>
      </c>
      <c r="B227" s="134" t="s">
        <v>93</v>
      </c>
      <c r="C227" s="134"/>
      <c r="D227" s="134"/>
      <c r="E227" s="134"/>
      <c r="F227" s="134"/>
      <c r="G227" s="134"/>
      <c r="H227" s="134"/>
      <c r="I227" s="134"/>
      <c r="J227" s="134"/>
      <c r="K227" s="9"/>
      <c r="L227" s="10"/>
      <c r="N227" s="70">
        <v>0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5.0999999999999996" customHeight="1" x14ac:dyDescent="0.25"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31.5" customHeight="1" x14ac:dyDescent="0.25">
      <c r="A229" s="1" t="s">
        <v>215</v>
      </c>
      <c r="B229" s="134" t="s">
        <v>94</v>
      </c>
      <c r="C229" s="134"/>
      <c r="D229" s="134"/>
      <c r="E229" s="134"/>
      <c r="F229" s="134"/>
      <c r="G229" s="134"/>
      <c r="H229" s="134"/>
      <c r="I229" s="134"/>
      <c r="J229" s="134"/>
      <c r="K229" s="9"/>
      <c r="L229" s="10"/>
      <c r="N229" s="70">
        <v>0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5.0999999999999996" customHeight="1" x14ac:dyDescent="0.25"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47.25" customHeight="1" x14ac:dyDescent="0.25">
      <c r="A231" s="1" t="s">
        <v>216</v>
      </c>
      <c r="B231" s="134" t="s">
        <v>95</v>
      </c>
      <c r="C231" s="134"/>
      <c r="D231" s="134"/>
      <c r="E231" s="134"/>
      <c r="F231" s="134"/>
      <c r="G231" s="134"/>
      <c r="H231" s="134"/>
      <c r="I231" s="134"/>
      <c r="J231" s="134"/>
      <c r="K231" s="9"/>
      <c r="L231" s="10"/>
      <c r="N231" s="70">
        <v>0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5.0999999999999996" customHeight="1" x14ac:dyDescent="0.25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47.25" customHeight="1" x14ac:dyDescent="0.25">
      <c r="A233" s="1" t="s">
        <v>217</v>
      </c>
      <c r="B233" s="134" t="s">
        <v>96</v>
      </c>
      <c r="C233" s="134"/>
      <c r="D233" s="134"/>
      <c r="E233" s="134"/>
      <c r="F233" s="134"/>
      <c r="G233" s="134"/>
      <c r="H233" s="134"/>
      <c r="I233" s="134"/>
      <c r="J233" s="134"/>
      <c r="K233" s="9"/>
      <c r="L233" s="10"/>
      <c r="N233" s="70">
        <v>0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5.0999999999999996" customHeight="1" x14ac:dyDescent="0.25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31.5" customHeight="1" x14ac:dyDescent="0.25">
      <c r="A235" s="1" t="s">
        <v>218</v>
      </c>
      <c r="B235" s="134" t="s">
        <v>97</v>
      </c>
      <c r="C235" s="134"/>
      <c r="D235" s="134"/>
      <c r="E235" s="134"/>
      <c r="F235" s="134"/>
      <c r="G235" s="134"/>
      <c r="H235" s="134"/>
      <c r="I235" s="134"/>
      <c r="J235" s="134"/>
      <c r="K235" s="9"/>
      <c r="L235" s="10"/>
      <c r="N235" s="70">
        <v>0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5.0999999999999996" customHeight="1" x14ac:dyDescent="0.25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31.5" customHeight="1" x14ac:dyDescent="0.25">
      <c r="A237" s="1" t="s">
        <v>219</v>
      </c>
      <c r="B237" s="134" t="s">
        <v>98</v>
      </c>
      <c r="C237" s="134"/>
      <c r="D237" s="134"/>
      <c r="E237" s="134"/>
      <c r="F237" s="134"/>
      <c r="G237" s="134"/>
      <c r="H237" s="134"/>
      <c r="I237" s="134"/>
      <c r="J237" s="134"/>
      <c r="K237" s="9"/>
      <c r="L237" s="10"/>
      <c r="N237" s="70">
        <v>0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5.0999999999999996" customHeight="1" x14ac:dyDescent="0.25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.75" customHeight="1" x14ac:dyDescent="0.25">
      <c r="A239" s="1" t="s">
        <v>220</v>
      </c>
      <c r="B239" s="134" t="s">
        <v>99</v>
      </c>
      <c r="C239" s="134"/>
      <c r="D239" s="134"/>
      <c r="E239" s="134"/>
      <c r="F239" s="134"/>
      <c r="G239" s="134"/>
      <c r="H239" s="134"/>
      <c r="I239" s="134"/>
      <c r="J239" s="134"/>
      <c r="K239" s="9"/>
      <c r="L239" s="10"/>
      <c r="N239" s="70">
        <v>0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5.0999999999999996" customHeight="1" x14ac:dyDescent="0.25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.75" customHeight="1" x14ac:dyDescent="0.25">
      <c r="A241" s="1" t="s">
        <v>221</v>
      </c>
      <c r="B241" s="134" t="s">
        <v>100</v>
      </c>
      <c r="C241" s="134"/>
      <c r="D241" s="134"/>
      <c r="E241" s="134"/>
      <c r="F241" s="134"/>
      <c r="G241" s="134"/>
      <c r="H241" s="134"/>
      <c r="I241" s="134"/>
      <c r="J241" s="134"/>
      <c r="K241" s="9"/>
      <c r="L241" s="10"/>
      <c r="N241" s="70">
        <v>0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5.0999999999999996" customHeight="1" x14ac:dyDescent="0.25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.75" customHeight="1" x14ac:dyDescent="0.25">
      <c r="A243" s="1" t="s">
        <v>222</v>
      </c>
      <c r="B243" s="134" t="s">
        <v>101</v>
      </c>
      <c r="C243" s="134"/>
      <c r="D243" s="134"/>
      <c r="E243" s="134"/>
      <c r="F243" s="134"/>
      <c r="G243" s="134"/>
      <c r="H243" s="134"/>
      <c r="I243" s="134"/>
      <c r="J243" s="134"/>
      <c r="K243" s="9"/>
      <c r="L243" s="10"/>
      <c r="N243" s="70">
        <v>0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5.0999999999999996" customHeight="1" x14ac:dyDescent="0.25"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 x14ac:dyDescent="0.25">
      <c r="A245" s="1" t="s">
        <v>223</v>
      </c>
      <c r="B245" s="134" t="s">
        <v>102</v>
      </c>
      <c r="C245" s="134"/>
      <c r="D245" s="134"/>
      <c r="E245" s="134"/>
      <c r="F245" s="134"/>
      <c r="G245" s="134"/>
      <c r="H245" s="134"/>
      <c r="I245" s="134"/>
      <c r="J245" s="134"/>
      <c r="K245" s="9"/>
      <c r="L245" s="10"/>
      <c r="N245" s="70">
        <v>0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5.0999999999999996" customHeight="1" x14ac:dyDescent="0.25"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47.25" customHeight="1" x14ac:dyDescent="0.25">
      <c r="A247" s="1" t="s">
        <v>224</v>
      </c>
      <c r="B247" s="134" t="s">
        <v>103</v>
      </c>
      <c r="C247" s="134"/>
      <c r="D247" s="134"/>
      <c r="E247" s="134"/>
      <c r="F247" s="134"/>
      <c r="G247" s="134"/>
      <c r="H247" s="134"/>
      <c r="I247" s="134"/>
      <c r="J247" s="134"/>
      <c r="K247" s="9"/>
      <c r="L247" s="10"/>
      <c r="N247" s="70">
        <v>0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5.0999999999999996" customHeight="1" x14ac:dyDescent="0.25">
      <c r="B248" s="141" t="s">
        <v>104</v>
      </c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" customHeight="1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5.0999999999999996" customHeight="1" x14ac:dyDescent="0.2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5.0999999999999996" customHeight="1" x14ac:dyDescent="0.25"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7.25" customHeight="1" x14ac:dyDescent="0.25">
      <c r="A252" s="8" t="s">
        <v>182</v>
      </c>
      <c r="B252" s="125" t="s">
        <v>105</v>
      </c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5.0999999999999996" customHeight="1" x14ac:dyDescent="0.25"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.75" customHeight="1" x14ac:dyDescent="0.25">
      <c r="A254" s="1" t="s">
        <v>225</v>
      </c>
      <c r="B254" s="115" t="s">
        <v>326</v>
      </c>
      <c r="C254" s="115"/>
      <c r="D254" s="115"/>
      <c r="E254" s="115"/>
      <c r="F254" s="115"/>
      <c r="G254" s="115"/>
      <c r="H254" s="115"/>
      <c r="I254" s="115"/>
      <c r="J254" s="115"/>
      <c r="K254" s="9"/>
      <c r="L254" s="10"/>
      <c r="N254" s="70">
        <v>0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.75" customHeight="1" x14ac:dyDescent="0.25">
      <c r="A255" s="118"/>
      <c r="B255" s="118"/>
      <c r="C255" s="134" t="s">
        <v>303</v>
      </c>
      <c r="D255" s="134"/>
      <c r="E255" s="134"/>
      <c r="F255" s="134"/>
      <c r="G255" s="134"/>
      <c r="H255" s="134"/>
      <c r="I255" s="134"/>
      <c r="J255" s="134"/>
      <c r="K255" s="134"/>
      <c r="L255" s="13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.75" customHeight="1" x14ac:dyDescent="0.25">
      <c r="A256" s="118"/>
      <c r="B256" s="118"/>
      <c r="C256" s="133" t="s">
        <v>331</v>
      </c>
      <c r="D256" s="133"/>
      <c r="E256" s="133"/>
      <c r="F256" s="133"/>
      <c r="G256" s="133"/>
      <c r="H256" s="133"/>
      <c r="I256" s="133"/>
      <c r="J256" s="133"/>
      <c r="K256" s="133"/>
      <c r="L256" s="13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.75" customHeight="1" x14ac:dyDescent="0.25">
      <c r="A257" s="118"/>
      <c r="B257" s="118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N257" s="7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5.0999999999999996" customHeight="1" x14ac:dyDescent="0.25"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.75" customHeight="1" x14ac:dyDescent="0.25">
      <c r="A259" s="1" t="s">
        <v>226</v>
      </c>
      <c r="B259" s="134" t="s">
        <v>111</v>
      </c>
      <c r="C259" s="134"/>
      <c r="D259" s="134"/>
      <c r="E259" s="134"/>
      <c r="F259" s="134"/>
      <c r="G259" s="134"/>
      <c r="H259" s="134"/>
      <c r="I259" s="134"/>
      <c r="J259" s="134"/>
      <c r="K259" s="9"/>
      <c r="L259" s="10"/>
      <c r="N259" s="70">
        <v>0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.75" customHeight="1" x14ac:dyDescent="0.25">
      <c r="A260" s="118"/>
      <c r="B260" s="118"/>
      <c r="C260" s="115" t="s">
        <v>332</v>
      </c>
      <c r="D260" s="115"/>
      <c r="E260" s="115"/>
      <c r="F260" s="115"/>
      <c r="G260" s="115"/>
      <c r="H260" s="115"/>
      <c r="I260" s="115"/>
      <c r="J260" s="115"/>
      <c r="K260" s="9"/>
      <c r="L260" s="10"/>
      <c r="N260" s="70">
        <v>0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s="14" customFormat="1" ht="5.0999999999999996" customHeight="1" x14ac:dyDescent="0.25">
      <c r="A261" s="43"/>
      <c r="B261" s="42"/>
      <c r="C261" s="47"/>
      <c r="D261" s="47"/>
      <c r="E261" s="47"/>
      <c r="F261" s="47"/>
      <c r="G261" s="47"/>
      <c r="H261" s="47"/>
      <c r="I261" s="47"/>
      <c r="J261" s="47"/>
      <c r="K261" s="44"/>
      <c r="L261" s="44"/>
      <c r="M261" s="53"/>
      <c r="N261" s="71"/>
    </row>
    <row r="262" spans="1:29" ht="15.75" customHeight="1" x14ac:dyDescent="0.25">
      <c r="A262" s="46" t="s">
        <v>227</v>
      </c>
      <c r="B262" s="115" t="s">
        <v>110</v>
      </c>
      <c r="C262" s="115"/>
      <c r="D262" s="115"/>
      <c r="E262" s="115"/>
      <c r="F262" s="115"/>
      <c r="G262" s="115"/>
      <c r="H262" s="115"/>
      <c r="I262" s="115"/>
      <c r="J262" s="115"/>
      <c r="K262" s="9"/>
      <c r="L262" s="10"/>
      <c r="N262" s="70">
        <v>0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s="14" customFormat="1" ht="5.0999999999999996" customHeight="1" x14ac:dyDescent="0.25">
      <c r="A263" s="43"/>
      <c r="B263" s="42"/>
      <c r="C263" s="47"/>
      <c r="D263" s="47"/>
      <c r="E263" s="47"/>
      <c r="F263" s="47"/>
      <c r="G263" s="47"/>
      <c r="H263" s="47"/>
      <c r="I263" s="47"/>
      <c r="J263" s="47"/>
      <c r="K263" s="44"/>
      <c r="L263" s="44"/>
      <c r="M263" s="53"/>
      <c r="N263" s="71"/>
    </row>
    <row r="264" spans="1:29" ht="15.75" customHeight="1" x14ac:dyDescent="0.25">
      <c r="A264" s="46" t="s">
        <v>228</v>
      </c>
      <c r="B264" s="115" t="s">
        <v>106</v>
      </c>
      <c r="C264" s="115"/>
      <c r="D264" s="115"/>
      <c r="E264" s="115"/>
      <c r="F264" s="115"/>
      <c r="G264" s="115"/>
      <c r="H264" s="115"/>
      <c r="I264" s="115"/>
      <c r="J264" s="115"/>
      <c r="K264" s="9"/>
      <c r="L264" s="10"/>
      <c r="N264" s="70">
        <v>0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s="14" customFormat="1" ht="5.0999999999999996" customHeight="1" x14ac:dyDescent="0.25">
      <c r="A265" s="43"/>
      <c r="B265" s="42"/>
      <c r="C265" s="47"/>
      <c r="D265" s="47"/>
      <c r="E265" s="47"/>
      <c r="F265" s="47"/>
      <c r="G265" s="47"/>
      <c r="H265" s="47"/>
      <c r="I265" s="47"/>
      <c r="J265" s="47"/>
      <c r="K265" s="44"/>
      <c r="L265" s="44"/>
      <c r="M265" s="53"/>
      <c r="N265" s="71"/>
    </row>
    <row r="266" spans="1:29" ht="15.75" customHeight="1" x14ac:dyDescent="0.25">
      <c r="A266" s="46" t="s">
        <v>229</v>
      </c>
      <c r="B266" s="115" t="s">
        <v>107</v>
      </c>
      <c r="C266" s="115"/>
      <c r="D266" s="115"/>
      <c r="E266" s="115"/>
      <c r="F266" s="115"/>
      <c r="G266" s="115"/>
      <c r="H266" s="115"/>
      <c r="I266" s="115"/>
      <c r="J266" s="115"/>
      <c r="K266" s="9"/>
      <c r="L266" s="10"/>
      <c r="N266" s="70">
        <v>0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s="14" customFormat="1" ht="5.0999999999999996" customHeight="1" x14ac:dyDescent="0.25">
      <c r="A267" s="43"/>
      <c r="B267" s="42"/>
      <c r="C267" s="47"/>
      <c r="D267" s="47"/>
      <c r="E267" s="47"/>
      <c r="F267" s="47"/>
      <c r="G267" s="47"/>
      <c r="H267" s="47"/>
      <c r="I267" s="47"/>
      <c r="J267" s="47"/>
      <c r="K267" s="44"/>
      <c r="L267" s="44"/>
      <c r="M267" s="53"/>
      <c r="N267" s="71"/>
    </row>
    <row r="268" spans="1:29" s="14" customFormat="1" ht="15.75" customHeight="1" x14ac:dyDescent="0.25">
      <c r="A268" s="43" t="s">
        <v>230</v>
      </c>
      <c r="B268" s="132" t="s">
        <v>108</v>
      </c>
      <c r="C268" s="132"/>
      <c r="D268" s="132"/>
      <c r="E268" s="132"/>
      <c r="F268" s="132"/>
      <c r="G268" s="132"/>
      <c r="H268" s="132"/>
      <c r="I268" s="132"/>
      <c r="J268" s="132"/>
      <c r="K268" s="9"/>
      <c r="L268" s="10"/>
      <c r="M268" s="53"/>
      <c r="N268" s="71">
        <v>0</v>
      </c>
    </row>
    <row r="269" spans="1:29" s="14" customFormat="1" ht="5.0999999999999996" customHeight="1" x14ac:dyDescent="0.25">
      <c r="A269" s="43"/>
      <c r="B269" s="42"/>
      <c r="C269" s="47"/>
      <c r="D269" s="47"/>
      <c r="E269" s="47"/>
      <c r="F269" s="47"/>
      <c r="G269" s="47"/>
      <c r="H269" s="47"/>
      <c r="I269" s="47"/>
      <c r="J269" s="47"/>
      <c r="K269" s="44"/>
      <c r="L269" s="44"/>
      <c r="M269" s="53"/>
      <c r="N269" s="71"/>
    </row>
    <row r="270" spans="1:29" ht="15.75" customHeight="1" x14ac:dyDescent="0.25">
      <c r="A270" s="46" t="s">
        <v>333</v>
      </c>
      <c r="B270" s="115" t="s">
        <v>109</v>
      </c>
      <c r="C270" s="115"/>
      <c r="D270" s="115"/>
      <c r="E270" s="115"/>
      <c r="F270" s="115"/>
      <c r="G270" s="115"/>
      <c r="H270" s="115"/>
      <c r="I270" s="115"/>
      <c r="J270" s="115"/>
      <c r="K270" s="9"/>
      <c r="L270" s="10"/>
      <c r="N270" s="70">
        <v>0</v>
      </c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5.0999999999999996" customHeight="1" x14ac:dyDescent="0.25"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.75" customHeight="1" x14ac:dyDescent="0.25">
      <c r="A272" s="1" t="s">
        <v>231</v>
      </c>
      <c r="B272" s="134" t="s">
        <v>112</v>
      </c>
      <c r="C272" s="134"/>
      <c r="D272" s="134"/>
      <c r="E272" s="134"/>
      <c r="F272" s="134"/>
      <c r="G272" s="134"/>
      <c r="H272" s="134"/>
      <c r="I272" s="134"/>
      <c r="J272" s="134"/>
      <c r="K272" s="9"/>
      <c r="L272" s="10"/>
      <c r="N272" s="70">
        <v>0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.75" customHeight="1" x14ac:dyDescent="0.25">
      <c r="A273" s="118"/>
      <c r="B273" s="118"/>
      <c r="C273" s="134" t="s">
        <v>113</v>
      </c>
      <c r="D273" s="134"/>
      <c r="E273" s="134"/>
      <c r="F273" s="134"/>
      <c r="G273" s="134"/>
      <c r="H273" s="134"/>
      <c r="I273" s="134"/>
      <c r="J273" s="134"/>
      <c r="K273" s="133">
        <v>0</v>
      </c>
      <c r="L273" s="13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.75" customHeight="1" x14ac:dyDescent="0.25">
      <c r="A274" s="118"/>
      <c r="B274" s="118"/>
      <c r="C274" s="149" t="s">
        <v>327</v>
      </c>
      <c r="D274" s="149"/>
      <c r="E274" s="149"/>
      <c r="F274" s="149"/>
      <c r="G274" s="133" t="s">
        <v>349</v>
      </c>
      <c r="H274" s="133"/>
      <c r="I274" s="133"/>
      <c r="J274" s="133"/>
      <c r="K274" s="133"/>
      <c r="L274" s="13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.75" customHeight="1" x14ac:dyDescent="0.25">
      <c r="A275" s="118"/>
      <c r="B275" s="118"/>
      <c r="C275" s="149"/>
      <c r="D275" s="149"/>
      <c r="E275" s="149"/>
      <c r="F275" s="149"/>
      <c r="G275" s="133"/>
      <c r="H275" s="133"/>
      <c r="I275" s="133"/>
      <c r="J275" s="133"/>
      <c r="K275" s="133"/>
      <c r="L275" s="13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.75" customHeight="1" x14ac:dyDescent="0.25">
      <c r="A276" s="118"/>
      <c r="B276" s="118"/>
      <c r="C276" s="149"/>
      <c r="D276" s="149"/>
      <c r="E276" s="149"/>
      <c r="F276" s="149"/>
      <c r="G276" s="133"/>
      <c r="H276" s="133"/>
      <c r="I276" s="133"/>
      <c r="J276" s="133"/>
      <c r="K276" s="133"/>
      <c r="L276" s="13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.75" customHeight="1" x14ac:dyDescent="0.25">
      <c r="A277" s="118"/>
      <c r="B277" s="118"/>
      <c r="C277" s="134" t="s">
        <v>114</v>
      </c>
      <c r="D277" s="134"/>
      <c r="E277" s="134"/>
      <c r="F277" s="134"/>
      <c r="G277" s="134"/>
      <c r="H277" s="134"/>
      <c r="I277" s="134"/>
      <c r="J277" s="134"/>
      <c r="K277" s="9"/>
      <c r="L277" s="10"/>
      <c r="N277" s="70">
        <v>0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5.0999999999999996" customHeight="1" x14ac:dyDescent="0.25"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.75" customHeight="1" x14ac:dyDescent="0.25">
      <c r="A279" s="1" t="s">
        <v>232</v>
      </c>
      <c r="B279" s="134" t="s">
        <v>115</v>
      </c>
      <c r="C279" s="134"/>
      <c r="D279" s="134"/>
      <c r="E279" s="134"/>
      <c r="F279" s="134"/>
      <c r="G279" s="134"/>
      <c r="H279" s="134"/>
      <c r="I279" s="134"/>
      <c r="J279" s="134"/>
      <c r="K279" s="9"/>
      <c r="L279" s="10"/>
      <c r="N279" s="70">
        <v>0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47.25" customHeight="1" x14ac:dyDescent="0.25">
      <c r="A280" s="118"/>
      <c r="B280" s="118"/>
      <c r="C280" s="134" t="s">
        <v>304</v>
      </c>
      <c r="D280" s="134"/>
      <c r="E280" s="134"/>
      <c r="F280" s="134"/>
      <c r="G280" s="134"/>
      <c r="H280" s="134"/>
      <c r="I280" s="134"/>
      <c r="J280" s="134"/>
      <c r="K280" s="134"/>
      <c r="L280" s="134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.75" customHeight="1" x14ac:dyDescent="0.25">
      <c r="A281" s="118"/>
      <c r="B281" s="118"/>
      <c r="C281" s="133" t="s">
        <v>5</v>
      </c>
      <c r="D281" s="133"/>
      <c r="E281" s="133"/>
      <c r="F281" s="133"/>
      <c r="G281" s="133"/>
      <c r="H281" s="133"/>
      <c r="I281" s="133"/>
      <c r="J281" s="133"/>
      <c r="K281" s="133"/>
      <c r="L281" s="13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.75" customHeight="1" x14ac:dyDescent="0.25">
      <c r="A282" s="118"/>
      <c r="B282" s="118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.75" customHeight="1" x14ac:dyDescent="0.25">
      <c r="A283" s="118"/>
      <c r="B283" s="118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N283" s="7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.75" customHeight="1" x14ac:dyDescent="0.25">
      <c r="A284" s="118"/>
      <c r="B284" s="118"/>
      <c r="C284" s="134" t="s">
        <v>76</v>
      </c>
      <c r="D284" s="134"/>
      <c r="E284" s="134"/>
      <c r="F284" s="134"/>
      <c r="G284" s="134"/>
      <c r="H284" s="134"/>
      <c r="I284" s="134"/>
      <c r="J284" s="134"/>
      <c r="K284" s="9"/>
      <c r="L284" s="10"/>
      <c r="N284" s="70">
        <v>0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5.0999999999999996" customHeight="1" x14ac:dyDescent="0.25"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.75" customHeight="1" x14ac:dyDescent="0.25">
      <c r="A286" s="1" t="s">
        <v>233</v>
      </c>
      <c r="B286" s="134" t="s">
        <v>116</v>
      </c>
      <c r="C286" s="134"/>
      <c r="D286" s="134"/>
      <c r="E286" s="134"/>
      <c r="F286" s="134"/>
      <c r="G286" s="134"/>
      <c r="H286" s="134"/>
      <c r="I286" s="134"/>
      <c r="J286" s="134"/>
      <c r="K286" s="9"/>
      <c r="L286" s="10"/>
      <c r="N286" s="70">
        <v>0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31.5" customHeight="1" x14ac:dyDescent="0.25">
      <c r="A287" s="118"/>
      <c r="B287" s="118"/>
      <c r="C287" s="134" t="s">
        <v>300</v>
      </c>
      <c r="D287" s="134"/>
      <c r="E287" s="134"/>
      <c r="F287" s="134"/>
      <c r="G287" s="134"/>
      <c r="H287" s="134"/>
      <c r="I287" s="134"/>
      <c r="J287" s="134"/>
      <c r="K287" s="134"/>
      <c r="L287" s="13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.75" customHeight="1" x14ac:dyDescent="0.25">
      <c r="A288" s="118"/>
      <c r="B288" s="118"/>
      <c r="C288" s="133" t="s">
        <v>5</v>
      </c>
      <c r="D288" s="133"/>
      <c r="E288" s="133"/>
      <c r="F288" s="133"/>
      <c r="G288" s="133"/>
      <c r="H288" s="133"/>
      <c r="I288" s="133"/>
      <c r="J288" s="133"/>
      <c r="K288" s="133"/>
      <c r="L288" s="13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.75" customHeight="1" x14ac:dyDescent="0.25">
      <c r="A289" s="118"/>
      <c r="B289" s="118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.75" customHeight="1" x14ac:dyDescent="0.25">
      <c r="A290" s="118"/>
      <c r="B290" s="118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N290" s="7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.75" customHeight="1" x14ac:dyDescent="0.25">
      <c r="A291" s="118"/>
      <c r="B291" s="118"/>
      <c r="C291" s="134" t="s">
        <v>76</v>
      </c>
      <c r="D291" s="134"/>
      <c r="E291" s="134"/>
      <c r="F291" s="134"/>
      <c r="G291" s="134"/>
      <c r="H291" s="134"/>
      <c r="I291" s="134"/>
      <c r="J291" s="134"/>
      <c r="K291" s="9"/>
      <c r="L291" s="10"/>
      <c r="N291" s="70">
        <v>0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5.0999999999999996" customHeight="1" x14ac:dyDescent="0.25"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.75" customHeight="1" x14ac:dyDescent="0.25">
      <c r="A293" s="1" t="s">
        <v>234</v>
      </c>
      <c r="B293" s="134" t="s">
        <v>117</v>
      </c>
      <c r="C293" s="134"/>
      <c r="D293" s="134"/>
      <c r="E293" s="134"/>
      <c r="F293" s="134"/>
      <c r="G293" s="134"/>
      <c r="H293" s="134"/>
      <c r="I293" s="134"/>
      <c r="J293" s="134"/>
      <c r="K293" s="9"/>
      <c r="L293" s="10"/>
      <c r="N293" s="70">
        <v>0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.75" customHeight="1" x14ac:dyDescent="0.25">
      <c r="A294" s="118"/>
      <c r="B294" s="118"/>
      <c r="C294" s="115" t="s">
        <v>118</v>
      </c>
      <c r="D294" s="115"/>
      <c r="E294" s="115"/>
      <c r="F294" s="115"/>
      <c r="G294" s="115"/>
      <c r="H294" s="115" t="s">
        <v>119</v>
      </c>
      <c r="I294" s="115"/>
      <c r="J294" s="115"/>
      <c r="K294" s="9"/>
      <c r="L294" s="10"/>
      <c r="N294" s="70">
        <v>0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.75" customHeight="1" x14ac:dyDescent="0.25">
      <c r="A295" s="118"/>
      <c r="B295" s="118"/>
      <c r="C295" s="150"/>
      <c r="D295" s="150"/>
      <c r="E295" s="150"/>
      <c r="F295" s="150"/>
      <c r="G295" s="150"/>
      <c r="H295" s="115" t="s">
        <v>120</v>
      </c>
      <c r="I295" s="115"/>
      <c r="J295" s="115"/>
      <c r="K295" s="9"/>
      <c r="L295" s="10"/>
      <c r="N295" s="70">
        <v>0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.75" customHeight="1" x14ac:dyDescent="0.25">
      <c r="A296" s="118"/>
      <c r="B296" s="118"/>
      <c r="C296" s="150"/>
      <c r="D296" s="150"/>
      <c r="E296" s="150"/>
      <c r="F296" s="150"/>
      <c r="G296" s="150"/>
      <c r="H296" s="115" t="s">
        <v>121</v>
      </c>
      <c r="I296" s="115"/>
      <c r="J296" s="115"/>
      <c r="K296" s="9"/>
      <c r="L296" s="10"/>
      <c r="N296" s="70">
        <v>0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.75" customHeight="1" x14ac:dyDescent="0.25">
      <c r="A297" s="118"/>
      <c r="B297" s="118"/>
      <c r="C297" s="134" t="s">
        <v>122</v>
      </c>
      <c r="D297" s="134"/>
      <c r="E297" s="134"/>
      <c r="F297" s="134"/>
      <c r="G297" s="134"/>
      <c r="H297" s="134"/>
      <c r="I297" s="134"/>
      <c r="J297" s="134"/>
      <c r="K297" s="9"/>
      <c r="L297" s="10"/>
      <c r="N297" s="70">
        <v>0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5.0999999999999996" customHeight="1" x14ac:dyDescent="0.25"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" customHeight="1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5.0999999999999996" customHeight="1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5.0999999999999996" customHeight="1" x14ac:dyDescent="0.25"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7.25" customHeight="1" x14ac:dyDescent="0.25">
      <c r="A302" s="8" t="s">
        <v>183</v>
      </c>
      <c r="B302" s="125" t="s">
        <v>123</v>
      </c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5.0999999999999996" customHeight="1" x14ac:dyDescent="0.25"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.75" customHeight="1" x14ac:dyDescent="0.25">
      <c r="A304" s="1" t="s">
        <v>235</v>
      </c>
      <c r="B304" s="134" t="s">
        <v>124</v>
      </c>
      <c r="C304" s="134"/>
      <c r="D304" s="134"/>
      <c r="E304" s="134"/>
      <c r="F304" s="134"/>
      <c r="G304" s="134"/>
      <c r="H304" s="134"/>
      <c r="I304" s="134"/>
      <c r="J304" s="134"/>
      <c r="K304" s="9"/>
      <c r="L304" s="10"/>
      <c r="N304" s="70">
        <v>0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.75" customHeight="1" x14ac:dyDescent="0.25">
      <c r="A305" s="118"/>
      <c r="B305" s="118"/>
      <c r="C305" s="134" t="s">
        <v>125</v>
      </c>
      <c r="D305" s="134"/>
      <c r="E305" s="134"/>
      <c r="F305" s="134"/>
      <c r="G305" s="134"/>
      <c r="H305" s="134"/>
      <c r="I305" s="134"/>
      <c r="J305" s="134"/>
      <c r="K305" s="133">
        <v>0</v>
      </c>
      <c r="L305" s="13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.75" customHeight="1" x14ac:dyDescent="0.25">
      <c r="A306" s="118"/>
      <c r="B306" s="118"/>
      <c r="C306" s="134" t="s">
        <v>126</v>
      </c>
      <c r="D306" s="134"/>
      <c r="E306" s="134"/>
      <c r="F306" s="134"/>
      <c r="G306" s="134"/>
      <c r="H306" s="134"/>
      <c r="I306" s="134"/>
      <c r="J306" s="134"/>
      <c r="K306" s="9"/>
      <c r="L306" s="10"/>
      <c r="N306" s="70">
        <v>0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31.5" customHeight="1" x14ac:dyDescent="0.25">
      <c r="A307" s="118"/>
      <c r="B307" s="118"/>
      <c r="C307" s="134" t="s">
        <v>127</v>
      </c>
      <c r="D307" s="134"/>
      <c r="E307" s="134"/>
      <c r="F307" s="134"/>
      <c r="G307" s="134"/>
      <c r="H307" s="134"/>
      <c r="I307" s="134"/>
      <c r="J307" s="134"/>
      <c r="K307" s="9"/>
      <c r="L307" s="10"/>
      <c r="N307" s="70">
        <v>0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.75" customHeight="1" x14ac:dyDescent="0.25">
      <c r="A308" s="118"/>
      <c r="B308" s="118"/>
      <c r="C308" s="134" t="s">
        <v>128</v>
      </c>
      <c r="D308" s="134"/>
      <c r="E308" s="134"/>
      <c r="F308" s="134"/>
      <c r="G308" s="134"/>
      <c r="H308" s="134"/>
      <c r="I308" s="134"/>
      <c r="J308" s="134"/>
      <c r="K308" s="9"/>
      <c r="L308" s="10"/>
      <c r="N308" s="70">
        <v>0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5.0999999999999996" customHeight="1" x14ac:dyDescent="0.25"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.75" customHeight="1" x14ac:dyDescent="0.25">
      <c r="A310" s="1" t="s">
        <v>236</v>
      </c>
      <c r="B310" s="134" t="s">
        <v>129</v>
      </c>
      <c r="C310" s="134"/>
      <c r="D310" s="134"/>
      <c r="E310" s="134"/>
      <c r="F310" s="134"/>
      <c r="G310" s="134"/>
      <c r="H310" s="134"/>
      <c r="I310" s="134"/>
      <c r="J310" s="134"/>
      <c r="K310" s="9"/>
      <c r="L310" s="10"/>
      <c r="N310" s="70">
        <v>0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5.0999999999999996" customHeight="1" x14ac:dyDescent="0.25"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.75" customHeight="1" x14ac:dyDescent="0.25">
      <c r="A312" s="1" t="s">
        <v>237</v>
      </c>
      <c r="B312" s="134" t="s">
        <v>130</v>
      </c>
      <c r="C312" s="134"/>
      <c r="D312" s="134"/>
      <c r="E312" s="134"/>
      <c r="F312" s="134"/>
      <c r="G312" s="134"/>
      <c r="H312" s="134"/>
      <c r="I312" s="134"/>
      <c r="J312" s="134"/>
      <c r="K312" s="9"/>
      <c r="L312" s="10"/>
      <c r="N312" s="70">
        <v>0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.75" customHeight="1" x14ac:dyDescent="0.25">
      <c r="A313" s="118"/>
      <c r="B313" s="118"/>
      <c r="C313" s="134" t="s">
        <v>76</v>
      </c>
      <c r="D313" s="134"/>
      <c r="E313" s="134"/>
      <c r="F313" s="134"/>
      <c r="G313" s="134"/>
      <c r="H313" s="134"/>
      <c r="I313" s="134"/>
      <c r="J313" s="134"/>
      <c r="K313" s="9"/>
      <c r="L313" s="10"/>
      <c r="N313" s="70">
        <v>0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.75" customHeight="1" x14ac:dyDescent="0.25">
      <c r="A314" s="118"/>
      <c r="B314" s="118"/>
      <c r="C314" s="134" t="s">
        <v>131</v>
      </c>
      <c r="D314" s="134"/>
      <c r="E314" s="134"/>
      <c r="F314" s="134"/>
      <c r="G314" s="134"/>
      <c r="H314" s="134"/>
      <c r="I314" s="134"/>
      <c r="J314" s="134"/>
      <c r="K314" s="9"/>
      <c r="L314" s="10"/>
      <c r="N314" s="70">
        <v>0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.75" customHeight="1" x14ac:dyDescent="0.25">
      <c r="A315" s="118"/>
      <c r="B315" s="118"/>
      <c r="C315" s="134" t="s">
        <v>132</v>
      </c>
      <c r="D315" s="134"/>
      <c r="E315" s="134"/>
      <c r="F315" s="134"/>
      <c r="G315" s="134"/>
      <c r="H315" s="134"/>
      <c r="I315" s="134"/>
      <c r="J315" s="134"/>
      <c r="K315" s="9"/>
      <c r="L315" s="10"/>
      <c r="N315" s="70">
        <v>0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.75" customHeight="1" x14ac:dyDescent="0.25">
      <c r="A316" s="118"/>
      <c r="B316" s="118"/>
      <c r="C316" s="134" t="s">
        <v>38</v>
      </c>
      <c r="D316" s="134"/>
      <c r="E316" s="134"/>
      <c r="F316" s="134"/>
      <c r="G316" s="29"/>
      <c r="H316" s="48" t="s">
        <v>335</v>
      </c>
      <c r="I316" s="97">
        <v>0</v>
      </c>
      <c r="J316" s="48" t="s">
        <v>334</v>
      </c>
      <c r="K316" s="139">
        <v>0</v>
      </c>
      <c r="L316" s="139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.75" customHeight="1" x14ac:dyDescent="0.25">
      <c r="A317" s="118"/>
      <c r="B317" s="118"/>
      <c r="C317" s="134" t="s">
        <v>38</v>
      </c>
      <c r="D317" s="134"/>
      <c r="E317" s="134"/>
      <c r="F317" s="134"/>
      <c r="G317" s="29"/>
      <c r="H317" s="48" t="s">
        <v>335</v>
      </c>
      <c r="I317" s="97">
        <v>0</v>
      </c>
      <c r="J317" s="48" t="s">
        <v>334</v>
      </c>
      <c r="K317" s="139">
        <v>0</v>
      </c>
      <c r="L317" s="139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5.0999999999999996" customHeight="1" x14ac:dyDescent="0.25"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.75" customHeight="1" x14ac:dyDescent="0.25">
      <c r="A319" s="1" t="s">
        <v>238</v>
      </c>
      <c r="B319" s="134" t="s">
        <v>133</v>
      </c>
      <c r="C319" s="134"/>
      <c r="D319" s="134"/>
      <c r="E319" s="134"/>
      <c r="F319" s="134"/>
      <c r="G319" s="134"/>
      <c r="H319" s="134"/>
      <c r="I319" s="134"/>
      <c r="J319" s="134"/>
      <c r="K319" s="9"/>
      <c r="L319" s="10"/>
      <c r="N319" s="70">
        <v>0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.75" customHeight="1" x14ac:dyDescent="0.25">
      <c r="A320" s="118"/>
      <c r="B320" s="118"/>
      <c r="C320" s="134" t="s">
        <v>134</v>
      </c>
      <c r="D320" s="134"/>
      <c r="E320" s="134"/>
      <c r="F320" s="134"/>
      <c r="G320" s="134"/>
      <c r="H320" s="134"/>
      <c r="I320" s="134"/>
      <c r="J320" s="134"/>
      <c r="K320" s="9"/>
      <c r="L320" s="10"/>
      <c r="N320" s="70">
        <v>0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.75" customHeight="1" x14ac:dyDescent="0.25">
      <c r="A321" s="118"/>
      <c r="B321" s="118"/>
      <c r="D321" s="115" t="s">
        <v>135</v>
      </c>
      <c r="E321" s="115"/>
      <c r="F321" s="115"/>
      <c r="G321" s="115"/>
      <c r="H321" s="48" t="s">
        <v>335</v>
      </c>
      <c r="I321" s="97">
        <v>0</v>
      </c>
      <c r="J321" s="48" t="s">
        <v>334</v>
      </c>
      <c r="K321" s="139">
        <v>0</v>
      </c>
      <c r="L321" s="139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.75" customHeight="1" x14ac:dyDescent="0.25">
      <c r="A322" s="118"/>
      <c r="B322" s="118"/>
      <c r="D322" s="115" t="s">
        <v>135</v>
      </c>
      <c r="E322" s="115"/>
      <c r="F322" s="115"/>
      <c r="G322" s="115"/>
      <c r="H322" s="48" t="s">
        <v>335</v>
      </c>
      <c r="I322" s="97">
        <v>0</v>
      </c>
      <c r="J322" s="48" t="s">
        <v>334</v>
      </c>
      <c r="K322" s="139">
        <v>0</v>
      </c>
      <c r="L322" s="139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5.0999999999999996" customHeight="1" x14ac:dyDescent="0.25"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31.5" customHeight="1" x14ac:dyDescent="0.25">
      <c r="A324" s="1" t="s">
        <v>239</v>
      </c>
      <c r="B324" s="134" t="s">
        <v>136</v>
      </c>
      <c r="C324" s="134"/>
      <c r="D324" s="134"/>
      <c r="E324" s="134"/>
      <c r="F324" s="134"/>
      <c r="G324" s="134"/>
      <c r="H324" s="134"/>
      <c r="I324" s="134"/>
      <c r="J324" s="134"/>
      <c r="K324" s="9"/>
      <c r="L324" s="10"/>
      <c r="N324" s="70">
        <v>0</v>
      </c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5.0999999999999996" customHeight="1" x14ac:dyDescent="0.25"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31.5" customHeight="1" x14ac:dyDescent="0.25">
      <c r="A326" s="1" t="s">
        <v>240</v>
      </c>
      <c r="B326" s="134" t="s">
        <v>137</v>
      </c>
      <c r="C326" s="134"/>
      <c r="D326" s="134"/>
      <c r="E326" s="134"/>
      <c r="F326" s="134"/>
      <c r="G326" s="134"/>
      <c r="H326" s="134"/>
      <c r="I326" s="134"/>
      <c r="J326" s="134"/>
      <c r="K326" s="9"/>
      <c r="L326" s="10"/>
      <c r="N326" s="70">
        <v>0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.75" customHeight="1" x14ac:dyDescent="0.25">
      <c r="A327" s="118"/>
      <c r="B327" s="118"/>
      <c r="C327" s="134" t="s">
        <v>113</v>
      </c>
      <c r="D327" s="134"/>
      <c r="E327" s="134"/>
      <c r="F327" s="134"/>
      <c r="G327" s="134"/>
      <c r="H327" s="134"/>
      <c r="I327" s="134"/>
      <c r="J327" s="134"/>
      <c r="K327" s="133">
        <v>0</v>
      </c>
      <c r="L327" s="13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.75" customHeight="1" x14ac:dyDescent="0.25">
      <c r="A328" s="118"/>
      <c r="B328" s="118"/>
      <c r="C328" s="134" t="s">
        <v>38</v>
      </c>
      <c r="D328" s="134"/>
      <c r="E328" s="134"/>
      <c r="F328" s="134"/>
      <c r="G328" s="134"/>
      <c r="H328" s="48" t="s">
        <v>335</v>
      </c>
      <c r="I328" s="97">
        <v>0</v>
      </c>
      <c r="J328" s="48" t="s">
        <v>334</v>
      </c>
      <c r="K328" s="139">
        <v>0</v>
      </c>
      <c r="L328" s="139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.75" customHeight="1" x14ac:dyDescent="0.25">
      <c r="A329" s="118"/>
      <c r="B329" s="118"/>
      <c r="C329" s="134"/>
      <c r="D329" s="134"/>
      <c r="E329" s="134"/>
      <c r="F329" s="134"/>
      <c r="G329" s="134"/>
      <c r="H329" s="48" t="s">
        <v>335</v>
      </c>
      <c r="I329" s="97">
        <v>0</v>
      </c>
      <c r="J329" s="48" t="s">
        <v>334</v>
      </c>
      <c r="K329" s="139">
        <v>0</v>
      </c>
      <c r="L329" s="139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.75" customHeight="1" x14ac:dyDescent="0.25">
      <c r="A330" s="118"/>
      <c r="B330" s="118"/>
      <c r="C330" s="134"/>
      <c r="D330" s="134"/>
      <c r="E330" s="134"/>
      <c r="F330" s="134"/>
      <c r="G330" s="134"/>
      <c r="H330" s="48" t="s">
        <v>335</v>
      </c>
      <c r="I330" s="97">
        <v>0</v>
      </c>
      <c r="J330" s="48" t="s">
        <v>334</v>
      </c>
      <c r="K330" s="139">
        <v>0</v>
      </c>
      <c r="L330" s="139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.75" customHeight="1" x14ac:dyDescent="0.25">
      <c r="A331" s="118"/>
      <c r="B331" s="118"/>
      <c r="C331" s="134"/>
      <c r="D331" s="134"/>
      <c r="E331" s="134"/>
      <c r="F331" s="134"/>
      <c r="G331" s="134"/>
      <c r="H331" s="48" t="s">
        <v>335</v>
      </c>
      <c r="I331" s="97">
        <v>0</v>
      </c>
      <c r="J331" s="48" t="s">
        <v>334</v>
      </c>
      <c r="K331" s="139">
        <v>0</v>
      </c>
      <c r="L331" s="139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5.0999999999999996" customHeight="1" x14ac:dyDescent="0.25"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.75" customHeight="1" x14ac:dyDescent="0.25">
      <c r="A333" s="1" t="s">
        <v>241</v>
      </c>
      <c r="B333" s="134" t="s">
        <v>138</v>
      </c>
      <c r="C333" s="134"/>
      <c r="D333" s="134"/>
      <c r="E333" s="134"/>
      <c r="F333" s="134"/>
      <c r="G333" s="134"/>
      <c r="H333" s="134"/>
      <c r="I333" s="134"/>
      <c r="J333" s="134"/>
      <c r="K333" s="9"/>
      <c r="L333" s="10"/>
      <c r="N333" s="70">
        <v>0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.75" customHeight="1" x14ac:dyDescent="0.25">
      <c r="A334" s="118"/>
      <c r="B334" s="118"/>
      <c r="C334" s="134" t="s">
        <v>305</v>
      </c>
      <c r="D334" s="134"/>
      <c r="E334" s="134"/>
      <c r="F334" s="134"/>
      <c r="G334" s="134"/>
      <c r="H334" s="134"/>
      <c r="I334" s="134"/>
      <c r="J334" s="134"/>
      <c r="K334" s="134"/>
      <c r="L334" s="134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.75" customHeight="1" x14ac:dyDescent="0.25">
      <c r="A335" s="118"/>
      <c r="B335" s="118"/>
      <c r="C335" s="133" t="s">
        <v>5</v>
      </c>
      <c r="D335" s="133"/>
      <c r="E335" s="133"/>
      <c r="F335" s="133"/>
      <c r="G335" s="133"/>
      <c r="H335" s="133"/>
      <c r="I335" s="133"/>
      <c r="J335" s="133"/>
      <c r="K335" s="133"/>
      <c r="L335" s="13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.75" customHeight="1" x14ac:dyDescent="0.25">
      <c r="A336" s="118"/>
      <c r="B336" s="118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N336" s="7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.75" customHeight="1" x14ac:dyDescent="0.25">
      <c r="A337" s="118"/>
      <c r="B337" s="118"/>
      <c r="C337" s="134" t="s">
        <v>76</v>
      </c>
      <c r="D337" s="134"/>
      <c r="E337" s="134"/>
      <c r="F337" s="134"/>
      <c r="G337" s="134"/>
      <c r="H337" s="134"/>
      <c r="I337" s="134"/>
      <c r="J337" s="134"/>
      <c r="K337" s="9"/>
      <c r="L337" s="10"/>
      <c r="N337" s="70">
        <v>0</v>
      </c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5.0999999999999996" customHeight="1" x14ac:dyDescent="0.25"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.75" customHeight="1" x14ac:dyDescent="0.25">
      <c r="A339" s="1" t="s">
        <v>242</v>
      </c>
      <c r="B339" s="134" t="s">
        <v>139</v>
      </c>
      <c r="C339" s="134"/>
      <c r="D339" s="134"/>
      <c r="E339" s="134"/>
      <c r="F339" s="134"/>
      <c r="G339" s="134"/>
      <c r="H339" s="134"/>
      <c r="I339" s="134"/>
      <c r="J339" s="134"/>
      <c r="K339" s="9"/>
      <c r="L339" s="10"/>
      <c r="N339" s="70">
        <v>0</v>
      </c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.75" customHeight="1" x14ac:dyDescent="0.25">
      <c r="A340" s="118"/>
      <c r="B340" s="118"/>
      <c r="C340" s="134" t="s">
        <v>306</v>
      </c>
      <c r="D340" s="134"/>
      <c r="E340" s="134"/>
      <c r="F340" s="134"/>
      <c r="G340" s="134"/>
      <c r="H340" s="134"/>
      <c r="I340" s="134"/>
      <c r="J340" s="134"/>
      <c r="K340" s="134"/>
      <c r="L340" s="134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.75" customHeight="1" x14ac:dyDescent="0.25">
      <c r="A341" s="118"/>
      <c r="B341" s="118"/>
      <c r="C341" s="133" t="s">
        <v>5</v>
      </c>
      <c r="D341" s="133"/>
      <c r="E341" s="133"/>
      <c r="F341" s="133"/>
      <c r="G341" s="133"/>
      <c r="H341" s="133"/>
      <c r="I341" s="133"/>
      <c r="J341" s="133"/>
      <c r="K341" s="133"/>
      <c r="L341" s="13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.75" customHeight="1" x14ac:dyDescent="0.25">
      <c r="A342" s="118"/>
      <c r="B342" s="118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N342" s="7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.75" customHeight="1" x14ac:dyDescent="0.25">
      <c r="A343" s="118"/>
      <c r="B343" s="118"/>
      <c r="C343" s="134" t="s">
        <v>76</v>
      </c>
      <c r="D343" s="134"/>
      <c r="E343" s="134"/>
      <c r="F343" s="134"/>
      <c r="G343" s="134"/>
      <c r="H343" s="134"/>
      <c r="I343" s="134"/>
      <c r="J343" s="134"/>
      <c r="K343" s="9"/>
      <c r="L343" s="10"/>
      <c r="N343" s="70">
        <v>0</v>
      </c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5.0999999999999996" customHeight="1" x14ac:dyDescent="0.25"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.75" customHeight="1" x14ac:dyDescent="0.25">
      <c r="A345" s="1" t="s">
        <v>243</v>
      </c>
      <c r="B345" s="134" t="s">
        <v>140</v>
      </c>
      <c r="C345" s="134"/>
      <c r="D345" s="134"/>
      <c r="E345" s="134"/>
      <c r="F345" s="134"/>
      <c r="G345" s="134"/>
      <c r="H345" s="134"/>
      <c r="I345" s="134"/>
      <c r="J345" s="134"/>
      <c r="K345" s="9"/>
      <c r="L345" s="10"/>
      <c r="N345" s="70">
        <v>0</v>
      </c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.75" customHeight="1" x14ac:dyDescent="0.25">
      <c r="A346" s="118"/>
      <c r="B346" s="118"/>
      <c r="C346" s="134" t="s">
        <v>307</v>
      </c>
      <c r="D346" s="134"/>
      <c r="E346" s="134"/>
      <c r="F346" s="134"/>
      <c r="G346" s="134"/>
      <c r="H346" s="134"/>
      <c r="I346" s="134"/>
      <c r="J346" s="134"/>
      <c r="K346" s="134"/>
      <c r="L346" s="134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.75" customHeight="1" x14ac:dyDescent="0.25">
      <c r="A347" s="118"/>
      <c r="B347" s="118"/>
      <c r="C347" s="133" t="s">
        <v>5</v>
      </c>
      <c r="D347" s="133"/>
      <c r="E347" s="133"/>
      <c r="F347" s="133"/>
      <c r="G347" s="133"/>
      <c r="H347" s="133"/>
      <c r="I347" s="133"/>
      <c r="J347" s="133"/>
      <c r="K347" s="133"/>
      <c r="L347" s="13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.75" customHeight="1" x14ac:dyDescent="0.25">
      <c r="A348" s="118"/>
      <c r="B348" s="118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N348" s="7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.75" customHeight="1" x14ac:dyDescent="0.25">
      <c r="A349" s="118"/>
      <c r="B349" s="118"/>
      <c r="C349" s="134" t="s">
        <v>76</v>
      </c>
      <c r="D349" s="134"/>
      <c r="E349" s="134"/>
      <c r="F349" s="134"/>
      <c r="G349" s="134"/>
      <c r="H349" s="134"/>
      <c r="I349" s="134"/>
      <c r="J349" s="134"/>
      <c r="K349" s="9"/>
      <c r="L349" s="10"/>
      <c r="N349" s="70">
        <v>0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5.0999999999999996" customHeight="1" x14ac:dyDescent="0.25"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31.5" customHeight="1" x14ac:dyDescent="0.25">
      <c r="A351" s="1" t="s">
        <v>244</v>
      </c>
      <c r="B351" s="134" t="s">
        <v>141</v>
      </c>
      <c r="C351" s="134"/>
      <c r="D351" s="134"/>
      <c r="E351" s="134"/>
      <c r="F351" s="134"/>
      <c r="G351" s="134"/>
      <c r="H351" s="134"/>
      <c r="I351" s="134"/>
      <c r="J351" s="134"/>
      <c r="K351" s="9"/>
      <c r="L351" s="10"/>
      <c r="N351" s="70">
        <v>0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31.5" customHeight="1" x14ac:dyDescent="0.25">
      <c r="A352" s="118"/>
      <c r="B352" s="118"/>
      <c r="C352" s="134" t="s">
        <v>308</v>
      </c>
      <c r="D352" s="134"/>
      <c r="E352" s="134"/>
      <c r="F352" s="134"/>
      <c r="G352" s="134"/>
      <c r="H352" s="134"/>
      <c r="I352" s="134"/>
      <c r="J352" s="134"/>
      <c r="K352" s="134"/>
      <c r="L352" s="134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.75" customHeight="1" x14ac:dyDescent="0.25">
      <c r="A353" s="118"/>
      <c r="B353" s="118"/>
      <c r="C353" s="133" t="s">
        <v>5</v>
      </c>
      <c r="D353" s="133"/>
      <c r="E353" s="133"/>
      <c r="F353" s="133"/>
      <c r="G353" s="133"/>
      <c r="H353" s="133"/>
      <c r="I353" s="133"/>
      <c r="J353" s="133"/>
      <c r="K353" s="133"/>
      <c r="L353" s="13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.75" customHeight="1" x14ac:dyDescent="0.25">
      <c r="A354" s="118"/>
      <c r="B354" s="118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N354" s="7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.75" customHeight="1" x14ac:dyDescent="0.25">
      <c r="A355" s="118"/>
      <c r="B355" s="118"/>
      <c r="C355" s="134" t="s">
        <v>76</v>
      </c>
      <c r="D355" s="134"/>
      <c r="E355" s="134"/>
      <c r="F355" s="134"/>
      <c r="G355" s="134"/>
      <c r="H355" s="134"/>
      <c r="I355" s="134"/>
      <c r="J355" s="134"/>
      <c r="K355" s="9"/>
      <c r="L355" s="10"/>
      <c r="N355" s="70">
        <v>0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5.0999999999999996" customHeight="1" x14ac:dyDescent="0.25"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" customHeight="1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5.0999999999999996" customHeight="1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5.0999999999999996" customHeight="1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7.25" customHeight="1" x14ac:dyDescent="0.25">
      <c r="A360" s="8" t="s">
        <v>184</v>
      </c>
      <c r="B360" s="125" t="s">
        <v>142</v>
      </c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5.0999999999999996" customHeight="1" x14ac:dyDescent="0.25"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.75" customHeight="1" x14ac:dyDescent="0.25">
      <c r="A362" s="1" t="s">
        <v>245</v>
      </c>
      <c r="B362" s="134" t="s">
        <v>143</v>
      </c>
      <c r="C362" s="134"/>
      <c r="D362" s="134"/>
      <c r="E362" s="134"/>
      <c r="F362" s="134"/>
      <c r="G362" s="134"/>
      <c r="H362" s="134"/>
      <c r="I362" s="134"/>
      <c r="J362" s="134"/>
      <c r="K362" s="9"/>
      <c r="L362" s="10"/>
      <c r="N362" s="70">
        <v>0</v>
      </c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5.0999999999999996" customHeight="1" x14ac:dyDescent="0.25"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.75" customHeight="1" x14ac:dyDescent="0.25">
      <c r="A364" s="1" t="s">
        <v>246</v>
      </c>
      <c r="B364" s="134" t="s">
        <v>144</v>
      </c>
      <c r="C364" s="134"/>
      <c r="D364" s="134"/>
      <c r="E364" s="134"/>
      <c r="F364" s="134"/>
      <c r="G364" s="134"/>
      <c r="H364" s="134"/>
      <c r="I364" s="134"/>
      <c r="J364" s="134"/>
      <c r="K364" s="9"/>
      <c r="L364" s="10"/>
      <c r="N364" s="70">
        <v>0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5.0999999999999996" customHeight="1" x14ac:dyDescent="0.25"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.75" customHeight="1" x14ac:dyDescent="0.25">
      <c r="A366" s="1" t="s">
        <v>247</v>
      </c>
      <c r="B366" s="134" t="s">
        <v>145</v>
      </c>
      <c r="C366" s="134"/>
      <c r="D366" s="134"/>
      <c r="E366" s="134"/>
      <c r="F366" s="134"/>
      <c r="G366" s="134"/>
      <c r="H366" s="134"/>
      <c r="I366" s="134"/>
      <c r="J366" s="134"/>
      <c r="K366" s="9"/>
      <c r="L366" s="10"/>
      <c r="N366" s="70">
        <v>0</v>
      </c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5.0999999999999996" customHeight="1" x14ac:dyDescent="0.25"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.75" customHeight="1" x14ac:dyDescent="0.25">
      <c r="A368" s="1" t="s">
        <v>248</v>
      </c>
      <c r="B368" s="134" t="s">
        <v>146</v>
      </c>
      <c r="C368" s="134"/>
      <c r="D368" s="134"/>
      <c r="E368" s="134"/>
      <c r="F368" s="134"/>
      <c r="G368" s="134"/>
      <c r="H368" s="134"/>
      <c r="I368" s="134"/>
      <c r="J368" s="134"/>
      <c r="K368" s="9"/>
      <c r="L368" s="10"/>
      <c r="N368" s="70">
        <v>0</v>
      </c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5.0999999999999996" customHeight="1" x14ac:dyDescent="0.25"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.75" customHeight="1" x14ac:dyDescent="0.25">
      <c r="A370" s="1" t="s">
        <v>249</v>
      </c>
      <c r="B370" s="134" t="s">
        <v>147</v>
      </c>
      <c r="C370" s="134"/>
      <c r="D370" s="134"/>
      <c r="E370" s="134"/>
      <c r="F370" s="134"/>
      <c r="G370" s="134"/>
      <c r="H370" s="134"/>
      <c r="I370" s="134"/>
      <c r="J370" s="134"/>
      <c r="K370" s="9"/>
      <c r="L370" s="10"/>
      <c r="N370" s="70">
        <v>0</v>
      </c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5.0999999999999996" customHeight="1" x14ac:dyDescent="0.25"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.75" customHeight="1" x14ac:dyDescent="0.25">
      <c r="A372" s="1" t="s">
        <v>250</v>
      </c>
      <c r="B372" s="134" t="s">
        <v>148</v>
      </c>
      <c r="C372" s="134"/>
      <c r="D372" s="134"/>
      <c r="E372" s="134"/>
      <c r="F372" s="134"/>
      <c r="G372" s="134"/>
      <c r="H372" s="134"/>
      <c r="I372" s="134"/>
      <c r="J372" s="134"/>
      <c r="K372" s="9"/>
      <c r="L372" s="10"/>
      <c r="N372" s="70">
        <v>0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5.0999999999999996" customHeight="1" x14ac:dyDescent="0.25"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" customHeight="1" x14ac:dyDescent="0.2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5.0999999999999996" customHeight="1" x14ac:dyDescent="0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5.0999999999999996" customHeight="1" x14ac:dyDescent="0.25"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7.25" customHeight="1" x14ac:dyDescent="0.25">
      <c r="A377" s="8" t="s">
        <v>185</v>
      </c>
      <c r="B377" s="125" t="s">
        <v>149</v>
      </c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5.0999999999999996" customHeight="1" x14ac:dyDescent="0.25"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31.5" customHeight="1" x14ac:dyDescent="0.25">
      <c r="A379" s="1" t="s">
        <v>251</v>
      </c>
      <c r="B379" s="134" t="s">
        <v>150</v>
      </c>
      <c r="C379" s="134"/>
      <c r="D379" s="134"/>
      <c r="E379" s="134"/>
      <c r="F379" s="134"/>
      <c r="G379" s="134"/>
      <c r="H379" s="134"/>
      <c r="I379" s="134"/>
      <c r="J379" s="134"/>
      <c r="K379" s="9"/>
      <c r="L379" s="10"/>
      <c r="N379" s="70">
        <v>0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.75" customHeight="1" x14ac:dyDescent="0.25">
      <c r="A380" s="118"/>
      <c r="B380" s="118"/>
      <c r="C380" s="134" t="s">
        <v>151</v>
      </c>
      <c r="D380" s="134"/>
      <c r="E380" s="134"/>
      <c r="F380" s="134"/>
      <c r="G380" s="134"/>
      <c r="H380" s="134"/>
      <c r="I380" s="134"/>
      <c r="J380" s="134"/>
      <c r="K380" s="9"/>
      <c r="L380" s="10"/>
      <c r="N380" s="70">
        <v>0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.75" customHeight="1" x14ac:dyDescent="0.25">
      <c r="A381" s="118"/>
      <c r="B381" s="118"/>
      <c r="C381" s="134" t="s">
        <v>152</v>
      </c>
      <c r="D381" s="134"/>
      <c r="E381" s="134"/>
      <c r="F381" s="134"/>
      <c r="G381" s="134"/>
      <c r="H381" s="134"/>
      <c r="I381" s="134"/>
      <c r="J381" s="134"/>
      <c r="K381" s="9"/>
      <c r="L381" s="10"/>
      <c r="N381" s="70">
        <v>0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5.0999999999999996" customHeight="1" x14ac:dyDescent="0.25"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" customHeight="1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5.0999999999999996" customHeight="1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2:29" ht="5.0999999999999996" customHeight="1" x14ac:dyDescent="0.25"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2:29" ht="31.5" customHeight="1" x14ac:dyDescent="0.25">
      <c r="B386" s="142" t="s">
        <v>298</v>
      </c>
      <c r="C386" s="142"/>
      <c r="D386" s="148" t="s">
        <v>345</v>
      </c>
      <c r="E386" s="148"/>
      <c r="F386" s="148"/>
      <c r="G386" s="34"/>
      <c r="H386" s="34"/>
      <c r="I386" s="34"/>
      <c r="J386" s="34"/>
      <c r="K386" s="34"/>
      <c r="L386" s="34"/>
      <c r="M386" s="53"/>
      <c r="N386" s="71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2:29" x14ac:dyDescent="0.25"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2:29" ht="31.5" customHeight="1" x14ac:dyDescent="0.25">
      <c r="B388" s="142" t="s">
        <v>275</v>
      </c>
      <c r="C388" s="142"/>
      <c r="D388" s="142"/>
      <c r="E388" s="143" t="s">
        <v>276</v>
      </c>
      <c r="F388" s="143"/>
      <c r="G388" s="142" t="s">
        <v>299</v>
      </c>
      <c r="H388" s="142"/>
      <c r="I388" s="148" t="s">
        <v>344</v>
      </c>
      <c r="J388" s="148"/>
      <c r="K388" s="148"/>
      <c r="L388" s="148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2:29" x14ac:dyDescent="0.2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</sheetData>
  <sheetProtection algorithmName="SHA-512" hashValue="kiJlSEa17HdsY1PkF4PZd7cQYnf6x4IAN58JCsMs56z+M9PNYqwtKK8BkgAnRnx5GSaMa5Fqdg4u+fSjGnFwUA==" saltValue="L2IX4vbwYuyNQE86ACY0ZA==" spinCount="100000" sheet="1" objects="1" scenarios="1"/>
  <mergeCells count="468">
    <mergeCell ref="C308:J308"/>
    <mergeCell ref="B309:L309"/>
    <mergeCell ref="A305:B308"/>
    <mergeCell ref="A299:L299"/>
    <mergeCell ref="C287:L287"/>
    <mergeCell ref="C291:J291"/>
    <mergeCell ref="B278:L278"/>
    <mergeCell ref="B279:J279"/>
    <mergeCell ref="C280:L280"/>
    <mergeCell ref="C284:J284"/>
    <mergeCell ref="C288:L290"/>
    <mergeCell ref="C281:L283"/>
    <mergeCell ref="B285:L285"/>
    <mergeCell ref="B298:L298"/>
    <mergeCell ref="B301:L301"/>
    <mergeCell ref="H294:J294"/>
    <mergeCell ref="H295:J295"/>
    <mergeCell ref="H296:J296"/>
    <mergeCell ref="C295:G296"/>
    <mergeCell ref="B286:J286"/>
    <mergeCell ref="B302:L302"/>
    <mergeCell ref="B303:L303"/>
    <mergeCell ref="B304:J304"/>
    <mergeCell ref="C305:J305"/>
    <mergeCell ref="K305:L305"/>
    <mergeCell ref="C306:J306"/>
    <mergeCell ref="C307:J307"/>
    <mergeCell ref="B52:L52"/>
    <mergeCell ref="C51:J51"/>
    <mergeCell ref="K51:L51"/>
    <mergeCell ref="B326:J326"/>
    <mergeCell ref="A320:B322"/>
    <mergeCell ref="A313:B317"/>
    <mergeCell ref="K317:L317"/>
    <mergeCell ref="K322:L322"/>
    <mergeCell ref="B310:J310"/>
    <mergeCell ref="B311:L311"/>
    <mergeCell ref="B318:L318"/>
    <mergeCell ref="B319:J319"/>
    <mergeCell ref="C320:J320"/>
    <mergeCell ref="C316:F316"/>
    <mergeCell ref="K316:L316"/>
    <mergeCell ref="D321:G321"/>
    <mergeCell ref="K321:L321"/>
    <mergeCell ref="B323:L323"/>
    <mergeCell ref="B324:J324"/>
    <mergeCell ref="B325:L325"/>
    <mergeCell ref="B293:J293"/>
    <mergeCell ref="C327:J327"/>
    <mergeCell ref="B312:J312"/>
    <mergeCell ref="C313:J313"/>
    <mergeCell ref="A56:F56"/>
    <mergeCell ref="A36:B36"/>
    <mergeCell ref="C274:F276"/>
    <mergeCell ref="G274:L276"/>
    <mergeCell ref="A273:B277"/>
    <mergeCell ref="A280:B284"/>
    <mergeCell ref="A255:B257"/>
    <mergeCell ref="A287:B291"/>
    <mergeCell ref="A294:B297"/>
    <mergeCell ref="C294:G294"/>
    <mergeCell ref="A118:A119"/>
    <mergeCell ref="B118:G119"/>
    <mergeCell ref="H118:J118"/>
    <mergeCell ref="H119:J119"/>
    <mergeCell ref="H120:J120"/>
    <mergeCell ref="H121:J121"/>
    <mergeCell ref="B292:L292"/>
    <mergeCell ref="C314:J314"/>
    <mergeCell ref="C315:J315"/>
    <mergeCell ref="C317:F317"/>
    <mergeCell ref="D322:G322"/>
    <mergeCell ref="B332:L332"/>
    <mergeCell ref="B333:J333"/>
    <mergeCell ref="C334:L334"/>
    <mergeCell ref="C337:J337"/>
    <mergeCell ref="C335:L336"/>
    <mergeCell ref="A334:B337"/>
    <mergeCell ref="C328:G328"/>
    <mergeCell ref="K328:L328"/>
    <mergeCell ref="K329:L329"/>
    <mergeCell ref="K330:L330"/>
    <mergeCell ref="K331:L331"/>
    <mergeCell ref="G388:H388"/>
    <mergeCell ref="I388:L388"/>
    <mergeCell ref="C341:L342"/>
    <mergeCell ref="C347:L348"/>
    <mergeCell ref="C353:L354"/>
    <mergeCell ref="A380:B381"/>
    <mergeCell ref="C349:J349"/>
    <mergeCell ref="B338:L338"/>
    <mergeCell ref="B339:J339"/>
    <mergeCell ref="C340:L340"/>
    <mergeCell ref="C343:J343"/>
    <mergeCell ref="A352:B355"/>
    <mergeCell ref="A346:B349"/>
    <mergeCell ref="A340:B343"/>
    <mergeCell ref="A383:L383"/>
    <mergeCell ref="A374:L374"/>
    <mergeCell ref="A357:L357"/>
    <mergeCell ref="D386:F386"/>
    <mergeCell ref="B386:C386"/>
    <mergeCell ref="B387:L387"/>
    <mergeCell ref="B362:J362"/>
    <mergeCell ref="B363:L363"/>
    <mergeCell ref="B350:L350"/>
    <mergeCell ref="B351:J351"/>
    <mergeCell ref="C355:J355"/>
    <mergeCell ref="B344:L344"/>
    <mergeCell ref="B345:J345"/>
    <mergeCell ref="C346:L346"/>
    <mergeCell ref="B368:J368"/>
    <mergeCell ref="B369:L369"/>
    <mergeCell ref="B356:L356"/>
    <mergeCell ref="B359:L359"/>
    <mergeCell ref="B360:L360"/>
    <mergeCell ref="B361:L361"/>
    <mergeCell ref="B388:D388"/>
    <mergeCell ref="E388:F388"/>
    <mergeCell ref="C329:G331"/>
    <mergeCell ref="B1:L1"/>
    <mergeCell ref="B2:L2"/>
    <mergeCell ref="B378:L378"/>
    <mergeCell ref="B379:J379"/>
    <mergeCell ref="C380:J380"/>
    <mergeCell ref="C381:J381"/>
    <mergeCell ref="B382:L382"/>
    <mergeCell ref="B385:L385"/>
    <mergeCell ref="B370:J370"/>
    <mergeCell ref="B371:L371"/>
    <mergeCell ref="B372:J372"/>
    <mergeCell ref="B373:L373"/>
    <mergeCell ref="B376:L376"/>
    <mergeCell ref="B377:L377"/>
    <mergeCell ref="B364:J364"/>
    <mergeCell ref="B365:L365"/>
    <mergeCell ref="B366:J366"/>
    <mergeCell ref="B367:L367"/>
    <mergeCell ref="K327:L327"/>
    <mergeCell ref="A327:B331"/>
    <mergeCell ref="C352:L352"/>
    <mergeCell ref="C297:J297"/>
    <mergeCell ref="B272:J272"/>
    <mergeCell ref="C273:J273"/>
    <mergeCell ref="K273:L273"/>
    <mergeCell ref="C277:J277"/>
    <mergeCell ref="B254:J254"/>
    <mergeCell ref="C255:L255"/>
    <mergeCell ref="B258:L258"/>
    <mergeCell ref="B259:J259"/>
    <mergeCell ref="B271:L271"/>
    <mergeCell ref="C256:L257"/>
    <mergeCell ref="B262:J262"/>
    <mergeCell ref="B264:J264"/>
    <mergeCell ref="B268:J268"/>
    <mergeCell ref="B270:J270"/>
    <mergeCell ref="B266:J266"/>
    <mergeCell ref="A260:B260"/>
    <mergeCell ref="C260:J260"/>
    <mergeCell ref="B246:L246"/>
    <mergeCell ref="B247:J247"/>
    <mergeCell ref="B248:L248"/>
    <mergeCell ref="B251:L251"/>
    <mergeCell ref="B252:L252"/>
    <mergeCell ref="B253:L253"/>
    <mergeCell ref="B240:L240"/>
    <mergeCell ref="B241:J241"/>
    <mergeCell ref="B242:L242"/>
    <mergeCell ref="B243:J243"/>
    <mergeCell ref="B244:L244"/>
    <mergeCell ref="B245:J245"/>
    <mergeCell ref="A249:L249"/>
    <mergeCell ref="B234:L234"/>
    <mergeCell ref="B235:J235"/>
    <mergeCell ref="B236:L236"/>
    <mergeCell ref="B237:J237"/>
    <mergeCell ref="B238:L238"/>
    <mergeCell ref="B239:J239"/>
    <mergeCell ref="B228:L228"/>
    <mergeCell ref="B229:J229"/>
    <mergeCell ref="B230:L230"/>
    <mergeCell ref="B231:J231"/>
    <mergeCell ref="B232:L232"/>
    <mergeCell ref="B233:J233"/>
    <mergeCell ref="B223:J223"/>
    <mergeCell ref="C224:J224"/>
    <mergeCell ref="C225:J225"/>
    <mergeCell ref="B226:L226"/>
    <mergeCell ref="B227:J227"/>
    <mergeCell ref="B218:L218"/>
    <mergeCell ref="B219:J219"/>
    <mergeCell ref="C220:J220"/>
    <mergeCell ref="C221:J221"/>
    <mergeCell ref="B222:L222"/>
    <mergeCell ref="A220:B221"/>
    <mergeCell ref="A224:B225"/>
    <mergeCell ref="C214:G214"/>
    <mergeCell ref="C215:G217"/>
    <mergeCell ref="A210:B217"/>
    <mergeCell ref="K214:L214"/>
    <mergeCell ref="K215:L215"/>
    <mergeCell ref="K217:L217"/>
    <mergeCell ref="B209:J209"/>
    <mergeCell ref="C210:J210"/>
    <mergeCell ref="C211:J211"/>
    <mergeCell ref="C212:J212"/>
    <mergeCell ref="C213:J213"/>
    <mergeCell ref="K216:L216"/>
    <mergeCell ref="B204:J204"/>
    <mergeCell ref="B205:B207"/>
    <mergeCell ref="C205:J205"/>
    <mergeCell ref="C206:J206"/>
    <mergeCell ref="C207:J207"/>
    <mergeCell ref="B208:L208"/>
    <mergeCell ref="K213:L213"/>
    <mergeCell ref="B198:J198"/>
    <mergeCell ref="B199:L199"/>
    <mergeCell ref="B200:J200"/>
    <mergeCell ref="B201:L201"/>
    <mergeCell ref="B202:J202"/>
    <mergeCell ref="B203:L203"/>
    <mergeCell ref="B193:L193"/>
    <mergeCell ref="B194:L194"/>
    <mergeCell ref="B195:L195"/>
    <mergeCell ref="B196:J196"/>
    <mergeCell ref="B197:L197"/>
    <mergeCell ref="B190:L190"/>
    <mergeCell ref="B186:L186"/>
    <mergeCell ref="B187:J187"/>
    <mergeCell ref="B188:L188"/>
    <mergeCell ref="B189:J189"/>
    <mergeCell ref="A191:L191"/>
    <mergeCell ref="B180:L180"/>
    <mergeCell ref="B181:J181"/>
    <mergeCell ref="B182:L182"/>
    <mergeCell ref="B183:J183"/>
    <mergeCell ref="B184:L184"/>
    <mergeCell ref="B185:J185"/>
    <mergeCell ref="B176:L176"/>
    <mergeCell ref="B177:J177"/>
    <mergeCell ref="C178:J178"/>
    <mergeCell ref="K178:L178"/>
    <mergeCell ref="C179:J179"/>
    <mergeCell ref="K179:L179"/>
    <mergeCell ref="A178:B179"/>
    <mergeCell ref="B172:L172"/>
    <mergeCell ref="B173:J173"/>
    <mergeCell ref="C174:J174"/>
    <mergeCell ref="K174:L174"/>
    <mergeCell ref="C175:J175"/>
    <mergeCell ref="K175:L175"/>
    <mergeCell ref="B168:L168"/>
    <mergeCell ref="B169:J169"/>
    <mergeCell ref="C170:J170"/>
    <mergeCell ref="K170:L170"/>
    <mergeCell ref="C171:J171"/>
    <mergeCell ref="K171:L171"/>
    <mergeCell ref="A174:B175"/>
    <mergeCell ref="A170:B171"/>
    <mergeCell ref="B163:L163"/>
    <mergeCell ref="B164:J164"/>
    <mergeCell ref="C165:J165"/>
    <mergeCell ref="K165:L165"/>
    <mergeCell ref="C166:J166"/>
    <mergeCell ref="K166:L166"/>
    <mergeCell ref="C167:J167"/>
    <mergeCell ref="B155:L155"/>
    <mergeCell ref="B156:J156"/>
    <mergeCell ref="B157:L157"/>
    <mergeCell ref="B158:J158"/>
    <mergeCell ref="C159:J159"/>
    <mergeCell ref="C160:J160"/>
    <mergeCell ref="C161:J161"/>
    <mergeCell ref="C162:J162"/>
    <mergeCell ref="A159:B162"/>
    <mergeCell ref="A165:B167"/>
    <mergeCell ref="B143:J143"/>
    <mergeCell ref="B144:L144"/>
    <mergeCell ref="B145:J145"/>
    <mergeCell ref="B151:L151"/>
    <mergeCell ref="B152:J152"/>
    <mergeCell ref="C153:J153"/>
    <mergeCell ref="K153:L153"/>
    <mergeCell ref="C154:J154"/>
    <mergeCell ref="K154:L154"/>
    <mergeCell ref="A153:B154"/>
    <mergeCell ref="A146:B150"/>
    <mergeCell ref="C146:L146"/>
    <mergeCell ref="C147:L149"/>
    <mergeCell ref="C150:J150"/>
    <mergeCell ref="B135:L135"/>
    <mergeCell ref="B136:J136"/>
    <mergeCell ref="B137:L137"/>
    <mergeCell ref="B140:L140"/>
    <mergeCell ref="B141:L141"/>
    <mergeCell ref="B142:L142"/>
    <mergeCell ref="B129:L129"/>
    <mergeCell ref="B130:J130"/>
    <mergeCell ref="B131:L131"/>
    <mergeCell ref="B132:J132"/>
    <mergeCell ref="B133:L133"/>
    <mergeCell ref="B134:J134"/>
    <mergeCell ref="B123:J123"/>
    <mergeCell ref="B125:L125"/>
    <mergeCell ref="B126:J126"/>
    <mergeCell ref="B127:L127"/>
    <mergeCell ref="B128:J128"/>
    <mergeCell ref="B122:L122"/>
    <mergeCell ref="C124:G124"/>
    <mergeCell ref="H124:L124"/>
    <mergeCell ref="B112:L112"/>
    <mergeCell ref="B115:L115"/>
    <mergeCell ref="B116:L116"/>
    <mergeCell ref="B117:L117"/>
    <mergeCell ref="A120:G121"/>
    <mergeCell ref="A124:B124"/>
    <mergeCell ref="A113:L113"/>
    <mergeCell ref="B106:J106"/>
    <mergeCell ref="B108:L108"/>
    <mergeCell ref="B109:J109"/>
    <mergeCell ref="C110:G110"/>
    <mergeCell ref="H110:L111"/>
    <mergeCell ref="C111:G111"/>
    <mergeCell ref="A107:B107"/>
    <mergeCell ref="A110:B111"/>
    <mergeCell ref="C107:F107"/>
    <mergeCell ref="G107:L107"/>
    <mergeCell ref="B105:L105"/>
    <mergeCell ref="C96:J96"/>
    <mergeCell ref="K96:L96"/>
    <mergeCell ref="C97:J97"/>
    <mergeCell ref="C98:J98"/>
    <mergeCell ref="C99:J99"/>
    <mergeCell ref="C100:G100"/>
    <mergeCell ref="C103:F103"/>
    <mergeCell ref="G103:L104"/>
    <mergeCell ref="C104:F104"/>
    <mergeCell ref="A96:B100"/>
    <mergeCell ref="A103:B104"/>
    <mergeCell ref="K100:L100"/>
    <mergeCell ref="B101:L101"/>
    <mergeCell ref="B102:J102"/>
    <mergeCell ref="B90:L90"/>
    <mergeCell ref="B91:J91"/>
    <mergeCell ref="B92:L92"/>
    <mergeCell ref="B93:J93"/>
    <mergeCell ref="B94:L94"/>
    <mergeCell ref="B95:J95"/>
    <mergeCell ref="C85:J85"/>
    <mergeCell ref="B86:L86"/>
    <mergeCell ref="B87:J87"/>
    <mergeCell ref="C89:J89"/>
    <mergeCell ref="C88:F88"/>
    <mergeCell ref="G88:L88"/>
    <mergeCell ref="A84:B85"/>
    <mergeCell ref="A88:B89"/>
    <mergeCell ref="C84:F84"/>
    <mergeCell ref="G84:L84"/>
    <mergeCell ref="B82:L82"/>
    <mergeCell ref="B83:J83"/>
    <mergeCell ref="C75:J75"/>
    <mergeCell ref="B76:L76"/>
    <mergeCell ref="B77:J77"/>
    <mergeCell ref="C78:J78"/>
    <mergeCell ref="C79:J79"/>
    <mergeCell ref="B81:G81"/>
    <mergeCell ref="H81:L81"/>
    <mergeCell ref="B80:L80"/>
    <mergeCell ref="A66:B75"/>
    <mergeCell ref="A78:B79"/>
    <mergeCell ref="C73:C74"/>
    <mergeCell ref="D73:J73"/>
    <mergeCell ref="K73:L73"/>
    <mergeCell ref="D74:J74"/>
    <mergeCell ref="K74:L74"/>
    <mergeCell ref="C69:J69"/>
    <mergeCell ref="K69:L69"/>
    <mergeCell ref="C70:C71"/>
    <mergeCell ref="K70:L70"/>
    <mergeCell ref="D71:J71"/>
    <mergeCell ref="K71:L71"/>
    <mergeCell ref="C67:C68"/>
    <mergeCell ref="D67:J67"/>
    <mergeCell ref="K67:L67"/>
    <mergeCell ref="D68:J68"/>
    <mergeCell ref="K68:L68"/>
    <mergeCell ref="B35:J35"/>
    <mergeCell ref="G39:L40"/>
    <mergeCell ref="B64:L64"/>
    <mergeCell ref="C66:J66"/>
    <mergeCell ref="K66:L66"/>
    <mergeCell ref="A51:B51"/>
    <mergeCell ref="B50:J50"/>
    <mergeCell ref="K50:L50"/>
    <mergeCell ref="B32:L32"/>
    <mergeCell ref="B33:J33"/>
    <mergeCell ref="B34:L34"/>
    <mergeCell ref="C36:J36"/>
    <mergeCell ref="K36:L36"/>
    <mergeCell ref="B37:L37"/>
    <mergeCell ref="B38:J38"/>
    <mergeCell ref="B49:L49"/>
    <mergeCell ref="A39:B40"/>
    <mergeCell ref="B41:L41"/>
    <mergeCell ref="B42:J42"/>
    <mergeCell ref="B45:L45"/>
    <mergeCell ref="B46:J46"/>
    <mergeCell ref="B44:G44"/>
    <mergeCell ref="B7:L7"/>
    <mergeCell ref="N17:N31"/>
    <mergeCell ref="D25:L25"/>
    <mergeCell ref="D23:L23"/>
    <mergeCell ref="E15:L15"/>
    <mergeCell ref="E17:L17"/>
    <mergeCell ref="E19:L19"/>
    <mergeCell ref="F21:L21"/>
    <mergeCell ref="B13:L13"/>
    <mergeCell ref="B18:L18"/>
    <mergeCell ref="B22:L22"/>
    <mergeCell ref="B24:L24"/>
    <mergeCell ref="D4:L4"/>
    <mergeCell ref="E6:F6"/>
    <mergeCell ref="I6:L6"/>
    <mergeCell ref="G6:H6"/>
    <mergeCell ref="B6:D6"/>
    <mergeCell ref="C8:L8"/>
    <mergeCell ref="B10:C10"/>
    <mergeCell ref="D10:L10"/>
    <mergeCell ref="B31:L31"/>
    <mergeCell ref="B12:C12"/>
    <mergeCell ref="D12:L12"/>
    <mergeCell ref="B15:D15"/>
    <mergeCell ref="B17:D17"/>
    <mergeCell ref="B19:D19"/>
    <mergeCell ref="B21:E21"/>
    <mergeCell ref="B23:C23"/>
    <mergeCell ref="A27:L29"/>
    <mergeCell ref="B25:C25"/>
    <mergeCell ref="B5:L5"/>
    <mergeCell ref="B20:L20"/>
    <mergeCell ref="B16:L16"/>
    <mergeCell ref="B14:L14"/>
    <mergeCell ref="B11:L11"/>
    <mergeCell ref="B9:L9"/>
    <mergeCell ref="C72:J72"/>
    <mergeCell ref="K72:L72"/>
    <mergeCell ref="B55:F55"/>
    <mergeCell ref="G55:J55"/>
    <mergeCell ref="G56:J56"/>
    <mergeCell ref="C39:F40"/>
    <mergeCell ref="K44:L44"/>
    <mergeCell ref="A59:B63"/>
    <mergeCell ref="B53:J53"/>
    <mergeCell ref="K62:L62"/>
    <mergeCell ref="B57:L57"/>
    <mergeCell ref="B58:J58"/>
    <mergeCell ref="C59:J59"/>
    <mergeCell ref="C60:J60"/>
    <mergeCell ref="D70:J70"/>
    <mergeCell ref="C63:J63"/>
    <mergeCell ref="K63:L63"/>
    <mergeCell ref="K61:L61"/>
    <mergeCell ref="B47:L47"/>
    <mergeCell ref="C61:J61"/>
    <mergeCell ref="B48:J48"/>
    <mergeCell ref="B54:L54"/>
    <mergeCell ref="C62:J62"/>
    <mergeCell ref="B65:J65"/>
  </mergeCells>
  <dataValidations count="5">
    <dataValidation type="whole" allowBlank="1" showInputMessage="1" showErrorMessage="1" sqref="I6:L6">
      <formula1>0</formula1>
      <formula2>9999999</formula2>
    </dataValidation>
    <dataValidation type="whole" allowBlank="1" showInputMessage="1" showErrorMessage="1" sqref="E6:F6">
      <formula1>0</formula1>
      <formula2>99999999</formula2>
    </dataValidation>
    <dataValidation type="whole" allowBlank="1" showInputMessage="1" showErrorMessage="1" sqref="K36:L36 K50:L51 K59:K60 K67:L68 K70:L71 K73:L74 K78:K79 K153:L154 K165:L166 K170:L171 K174:L175 K178:L179 K213:L213 K273:L273 K327:L327">
      <formula1>0</formula1>
      <formula2>999999999</formula2>
    </dataValidation>
    <dataValidation type="decimal" allowBlank="1" showInputMessage="1" showErrorMessage="1" sqref="I100 I214 I215 I216 I217 I316 I317 I321 I322 I328 I329 I330 I331 K100:L100 K214:L214 K215:L215 K216:L216 K217:L217 K316:L316 K317:L317 K321:L321 K322:L322 K328:L328 K329:L329 K330:L330 K331:L331">
      <formula1>0</formula1>
      <formula2>99.999999</formula2>
    </dataValidation>
    <dataValidation type="decimal" allowBlank="1" showInputMessage="1" showErrorMessage="1" sqref="K61:L63">
      <formula1>0</formula1>
      <formula2>100</formula2>
    </dataValidation>
  </dataValidations>
  <pageMargins left="0.25" right="0.25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10</xdr:col>
                    <xdr:colOff>76200</xdr:colOff>
                    <xdr:row>32</xdr:row>
                    <xdr:rowOff>114300</xdr:rowOff>
                  </from>
                  <to>
                    <xdr:col>10</xdr:col>
                    <xdr:colOff>361950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11</xdr:col>
                    <xdr:colOff>76200</xdr:colOff>
                    <xdr:row>32</xdr:row>
                    <xdr:rowOff>114300</xdr:rowOff>
                  </from>
                  <to>
                    <xdr:col>11</xdr:col>
                    <xdr:colOff>361950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114300</xdr:rowOff>
                  </from>
                  <to>
                    <xdr:col>10</xdr:col>
                    <xdr:colOff>361950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10</xdr:col>
                    <xdr:colOff>76200</xdr:colOff>
                    <xdr:row>45</xdr:row>
                    <xdr:rowOff>114300</xdr:rowOff>
                  </from>
                  <to>
                    <xdr:col>10</xdr:col>
                    <xdr:colOff>361950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defaultSize="0" autoFill="0" autoLine="0" autoPict="0">
                <anchor moveWithCells="1">
                  <from>
                    <xdr:col>10</xdr:col>
                    <xdr:colOff>76200</xdr:colOff>
                    <xdr:row>142</xdr:row>
                    <xdr:rowOff>114300</xdr:rowOff>
                  </from>
                  <to>
                    <xdr:col>10</xdr:col>
                    <xdr:colOff>361950</xdr:colOff>
                    <xdr:row>142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defaultSize="0" autoFill="0" autoLine="0" autoPict="0">
                <anchor moveWithCells="1">
                  <from>
                    <xdr:col>10</xdr:col>
                    <xdr:colOff>76200</xdr:colOff>
                    <xdr:row>166</xdr:row>
                    <xdr:rowOff>114300</xdr:rowOff>
                  </from>
                  <to>
                    <xdr:col>10</xdr:col>
                    <xdr:colOff>361950</xdr:colOff>
                    <xdr:row>166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Option Button 21">
              <controlPr defaultSize="0" autoFill="0" autoLine="0" autoPict="0">
                <anchor moveWithCells="1">
                  <from>
                    <xdr:col>10</xdr:col>
                    <xdr:colOff>76200</xdr:colOff>
                    <xdr:row>172</xdr:row>
                    <xdr:rowOff>114300</xdr:rowOff>
                  </from>
                  <to>
                    <xdr:col>10</xdr:col>
                    <xdr:colOff>361950</xdr:colOff>
                    <xdr:row>172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Option Button 22">
              <controlPr defaultSize="0" autoFill="0" autoLine="0" autoPict="0">
                <anchor moveWithCells="1">
                  <from>
                    <xdr:col>10</xdr:col>
                    <xdr:colOff>76200</xdr:colOff>
                    <xdr:row>197</xdr:row>
                    <xdr:rowOff>114300</xdr:rowOff>
                  </from>
                  <to>
                    <xdr:col>10</xdr:col>
                    <xdr:colOff>361950</xdr:colOff>
                    <xdr:row>197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defaultSize="0" autoFill="0" autoLine="0" autoPict="0">
                <anchor moveWithCells="1">
                  <from>
                    <xdr:col>10</xdr:col>
                    <xdr:colOff>76200</xdr:colOff>
                    <xdr:row>199</xdr:row>
                    <xdr:rowOff>114300</xdr:rowOff>
                  </from>
                  <to>
                    <xdr:col>10</xdr:col>
                    <xdr:colOff>361950</xdr:colOff>
                    <xdr:row>199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Option Button 24">
              <controlPr defaultSize="0" autoFill="0" autoLine="0" autoPict="0">
                <anchor moveWithCells="1">
                  <from>
                    <xdr:col>10</xdr:col>
                    <xdr:colOff>76200</xdr:colOff>
                    <xdr:row>201</xdr:row>
                    <xdr:rowOff>114300</xdr:rowOff>
                  </from>
                  <to>
                    <xdr:col>10</xdr:col>
                    <xdr:colOff>361950</xdr:colOff>
                    <xdr:row>201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Option Button 30">
              <controlPr defaultSize="0" autoFill="0" autoLine="0" autoPict="0">
                <anchor moveWithCells="1">
                  <from>
                    <xdr:col>10</xdr:col>
                    <xdr:colOff>76200</xdr:colOff>
                    <xdr:row>209</xdr:row>
                    <xdr:rowOff>114300</xdr:rowOff>
                  </from>
                  <to>
                    <xdr:col>10</xdr:col>
                    <xdr:colOff>361950</xdr:colOff>
                    <xdr:row>209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Option Button 32">
              <controlPr defaultSize="0" autoFill="0" autoLine="0" autoPict="0">
                <anchor moveWithCells="1">
                  <from>
                    <xdr:col>10</xdr:col>
                    <xdr:colOff>76200</xdr:colOff>
                    <xdr:row>210</xdr:row>
                    <xdr:rowOff>114300</xdr:rowOff>
                  </from>
                  <to>
                    <xdr:col>10</xdr:col>
                    <xdr:colOff>361950</xdr:colOff>
                    <xdr:row>210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Option Button 33">
              <controlPr defaultSize="0" autoFill="0" autoLine="0" autoPict="0">
                <anchor moveWithCells="1">
                  <from>
                    <xdr:col>10</xdr:col>
                    <xdr:colOff>76200</xdr:colOff>
                    <xdr:row>211</xdr:row>
                    <xdr:rowOff>114300</xdr:rowOff>
                  </from>
                  <to>
                    <xdr:col>10</xdr:col>
                    <xdr:colOff>361950</xdr:colOff>
                    <xdr:row>211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Option Button 34">
              <controlPr defaultSize="0" autoFill="0" autoLine="0" autoPict="0">
                <anchor moveWithCells="1">
                  <from>
                    <xdr:col>11</xdr:col>
                    <xdr:colOff>76200</xdr:colOff>
                    <xdr:row>34</xdr:row>
                    <xdr:rowOff>114300</xdr:rowOff>
                  </from>
                  <to>
                    <xdr:col>11</xdr:col>
                    <xdr:colOff>361950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Option Button 36">
              <controlPr defaultSize="0" autoFill="0" autoLine="0" autoPict="0">
                <anchor moveWithCells="1">
                  <from>
                    <xdr:col>11</xdr:col>
                    <xdr:colOff>76200</xdr:colOff>
                    <xdr:row>45</xdr:row>
                    <xdr:rowOff>114300</xdr:rowOff>
                  </from>
                  <to>
                    <xdr:col>11</xdr:col>
                    <xdr:colOff>361950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Option Button 37">
              <controlPr defaultSize="0" autoFill="0" autoLine="0" autoPict="0">
                <anchor moveWithCells="1">
                  <from>
                    <xdr:col>11</xdr:col>
                    <xdr:colOff>76200</xdr:colOff>
                    <xdr:row>74</xdr:row>
                    <xdr:rowOff>114300</xdr:rowOff>
                  </from>
                  <to>
                    <xdr:col>11</xdr:col>
                    <xdr:colOff>361950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Option Button 38">
              <controlPr defaultSize="0" autoFill="0" autoLine="0" autoPict="0">
                <anchor moveWithCells="1">
                  <from>
                    <xdr:col>11</xdr:col>
                    <xdr:colOff>76200</xdr:colOff>
                    <xdr:row>82</xdr:row>
                    <xdr:rowOff>114300</xdr:rowOff>
                  </from>
                  <to>
                    <xdr:col>11</xdr:col>
                    <xdr:colOff>361950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Option Button 39">
              <controlPr defaultSize="0" autoFill="0" autoLine="0" autoPict="0">
                <anchor moveWithCells="1">
                  <from>
                    <xdr:col>11</xdr:col>
                    <xdr:colOff>76200</xdr:colOff>
                    <xdr:row>86</xdr:row>
                    <xdr:rowOff>114300</xdr:rowOff>
                  </from>
                  <to>
                    <xdr:col>11</xdr:col>
                    <xdr:colOff>361950</xdr:colOff>
                    <xdr:row>86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Option Button 41">
              <controlPr defaultSize="0" autoFill="0" autoLine="0" autoPict="0">
                <anchor moveWithCells="1">
                  <from>
                    <xdr:col>11</xdr:col>
                    <xdr:colOff>76200</xdr:colOff>
                    <xdr:row>105</xdr:row>
                    <xdr:rowOff>114300</xdr:rowOff>
                  </from>
                  <to>
                    <xdr:col>11</xdr:col>
                    <xdr:colOff>361950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Option Button 45">
              <controlPr defaultSize="0" autoFill="0" autoLine="0" autoPict="0">
                <anchor moveWithCells="1">
                  <from>
                    <xdr:col>11</xdr:col>
                    <xdr:colOff>76200</xdr:colOff>
                    <xdr:row>127</xdr:row>
                    <xdr:rowOff>114300</xdr:rowOff>
                  </from>
                  <to>
                    <xdr:col>11</xdr:col>
                    <xdr:colOff>361950</xdr:colOff>
                    <xdr:row>127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Option Button 47">
              <controlPr defaultSize="0" autoFill="0" autoLine="0" autoPict="0">
                <anchor moveWithCells="1">
                  <from>
                    <xdr:col>11</xdr:col>
                    <xdr:colOff>76200</xdr:colOff>
                    <xdr:row>142</xdr:row>
                    <xdr:rowOff>114300</xdr:rowOff>
                  </from>
                  <to>
                    <xdr:col>11</xdr:col>
                    <xdr:colOff>361950</xdr:colOff>
                    <xdr:row>142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Option Button 49">
              <controlPr defaultSize="0" autoFill="0" autoLine="0" autoPict="0">
                <anchor moveWithCells="1">
                  <from>
                    <xdr:col>11</xdr:col>
                    <xdr:colOff>76200</xdr:colOff>
                    <xdr:row>166</xdr:row>
                    <xdr:rowOff>114300</xdr:rowOff>
                  </from>
                  <to>
                    <xdr:col>11</xdr:col>
                    <xdr:colOff>361950</xdr:colOff>
                    <xdr:row>166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Option Button 50">
              <controlPr defaultSize="0" autoFill="0" autoLine="0" autoPict="0">
                <anchor moveWithCells="1">
                  <from>
                    <xdr:col>11</xdr:col>
                    <xdr:colOff>76200</xdr:colOff>
                    <xdr:row>172</xdr:row>
                    <xdr:rowOff>114300</xdr:rowOff>
                  </from>
                  <to>
                    <xdr:col>11</xdr:col>
                    <xdr:colOff>361950</xdr:colOff>
                    <xdr:row>172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Option Button 51">
              <controlPr defaultSize="0" autoFill="0" autoLine="0" autoPict="0">
                <anchor moveWithCells="1">
                  <from>
                    <xdr:col>11</xdr:col>
                    <xdr:colOff>76200</xdr:colOff>
                    <xdr:row>197</xdr:row>
                    <xdr:rowOff>114300</xdr:rowOff>
                  </from>
                  <to>
                    <xdr:col>11</xdr:col>
                    <xdr:colOff>361950</xdr:colOff>
                    <xdr:row>197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Option Button 52">
              <controlPr defaultSize="0" autoFill="0" autoLine="0" autoPict="0">
                <anchor moveWithCells="1">
                  <from>
                    <xdr:col>11</xdr:col>
                    <xdr:colOff>76200</xdr:colOff>
                    <xdr:row>199</xdr:row>
                    <xdr:rowOff>114300</xdr:rowOff>
                  </from>
                  <to>
                    <xdr:col>11</xdr:col>
                    <xdr:colOff>361950</xdr:colOff>
                    <xdr:row>199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9" name="Option Button 56">
              <controlPr defaultSize="0" autoFill="0" autoLine="0" autoPict="0">
                <anchor moveWithCells="1">
                  <from>
                    <xdr:col>11</xdr:col>
                    <xdr:colOff>76200</xdr:colOff>
                    <xdr:row>208</xdr:row>
                    <xdr:rowOff>114300</xdr:rowOff>
                  </from>
                  <to>
                    <xdr:col>11</xdr:col>
                    <xdr:colOff>361950</xdr:colOff>
                    <xdr:row>208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0" name="Option Button 57">
              <controlPr defaultSize="0" autoFill="0" autoLine="0" autoPict="0">
                <anchor moveWithCells="1">
                  <from>
                    <xdr:col>11</xdr:col>
                    <xdr:colOff>76200</xdr:colOff>
                    <xdr:row>209</xdr:row>
                    <xdr:rowOff>114300</xdr:rowOff>
                  </from>
                  <to>
                    <xdr:col>11</xdr:col>
                    <xdr:colOff>361950</xdr:colOff>
                    <xdr:row>209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1" name="Option Button 58">
              <controlPr defaultSize="0" autoFill="0" autoLine="0" autoPict="0">
                <anchor moveWithCells="1">
                  <from>
                    <xdr:col>11</xdr:col>
                    <xdr:colOff>76200</xdr:colOff>
                    <xdr:row>210</xdr:row>
                    <xdr:rowOff>114300</xdr:rowOff>
                  </from>
                  <to>
                    <xdr:col>11</xdr:col>
                    <xdr:colOff>361950</xdr:colOff>
                    <xdr:row>210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Option Button 59">
              <controlPr defaultSize="0" autoFill="0" autoLine="0" autoPict="0">
                <anchor moveWithCells="1">
                  <from>
                    <xdr:col>11</xdr:col>
                    <xdr:colOff>76200</xdr:colOff>
                    <xdr:row>211</xdr:row>
                    <xdr:rowOff>114300</xdr:rowOff>
                  </from>
                  <to>
                    <xdr:col>11</xdr:col>
                    <xdr:colOff>361950</xdr:colOff>
                    <xdr:row>211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3" name="Option Button 71">
              <controlPr defaultSize="0" autoFill="0" autoLine="0" autoPict="0">
                <anchor moveWithCells="1">
                  <from>
                    <xdr:col>10</xdr:col>
                    <xdr:colOff>76200</xdr:colOff>
                    <xdr:row>220</xdr:row>
                    <xdr:rowOff>114300</xdr:rowOff>
                  </from>
                  <to>
                    <xdr:col>10</xdr:col>
                    <xdr:colOff>361950</xdr:colOff>
                    <xdr:row>220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4" name="Option Button 72">
              <controlPr defaultSize="0" autoFill="0" autoLine="0" autoPict="0">
                <anchor moveWithCells="1">
                  <from>
                    <xdr:col>10</xdr:col>
                    <xdr:colOff>76200</xdr:colOff>
                    <xdr:row>219</xdr:row>
                    <xdr:rowOff>114300</xdr:rowOff>
                  </from>
                  <to>
                    <xdr:col>10</xdr:col>
                    <xdr:colOff>361950</xdr:colOff>
                    <xdr:row>219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5" name="Option Button 73">
              <controlPr defaultSize="0" autoFill="0" autoLine="0" autoPict="0">
                <anchor moveWithCells="1">
                  <from>
                    <xdr:col>10</xdr:col>
                    <xdr:colOff>76200</xdr:colOff>
                    <xdr:row>218</xdr:row>
                    <xdr:rowOff>114300</xdr:rowOff>
                  </from>
                  <to>
                    <xdr:col>10</xdr:col>
                    <xdr:colOff>361950</xdr:colOff>
                    <xdr:row>218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6" name="Option Button 74">
              <controlPr defaultSize="0" autoFill="0" autoLine="0" autoPict="0">
                <anchor moveWithCells="1">
                  <from>
                    <xdr:col>10</xdr:col>
                    <xdr:colOff>76200</xdr:colOff>
                    <xdr:row>226</xdr:row>
                    <xdr:rowOff>114300</xdr:rowOff>
                  </from>
                  <to>
                    <xdr:col>10</xdr:col>
                    <xdr:colOff>361950</xdr:colOff>
                    <xdr:row>226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7" name="Option Button 75">
              <controlPr defaultSize="0" autoFill="0" autoLine="0" autoPict="0">
                <anchor moveWithCells="1">
                  <from>
                    <xdr:col>10</xdr:col>
                    <xdr:colOff>76200</xdr:colOff>
                    <xdr:row>224</xdr:row>
                    <xdr:rowOff>114300</xdr:rowOff>
                  </from>
                  <to>
                    <xdr:col>10</xdr:col>
                    <xdr:colOff>361950</xdr:colOff>
                    <xdr:row>224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8" name="Option Button 76">
              <controlPr defaultSize="0" autoFill="0" autoLine="0" autoPict="0">
                <anchor moveWithCells="1">
                  <from>
                    <xdr:col>10</xdr:col>
                    <xdr:colOff>76200</xdr:colOff>
                    <xdr:row>223</xdr:row>
                    <xdr:rowOff>114300</xdr:rowOff>
                  </from>
                  <to>
                    <xdr:col>10</xdr:col>
                    <xdr:colOff>361950</xdr:colOff>
                    <xdr:row>223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9" name="Option Button 77">
              <controlPr defaultSize="0" autoFill="0" autoLine="0" autoPict="0">
                <anchor moveWithCells="1">
                  <from>
                    <xdr:col>10</xdr:col>
                    <xdr:colOff>76200</xdr:colOff>
                    <xdr:row>228</xdr:row>
                    <xdr:rowOff>114300</xdr:rowOff>
                  </from>
                  <to>
                    <xdr:col>10</xdr:col>
                    <xdr:colOff>361950</xdr:colOff>
                    <xdr:row>228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0" name="Option Button 78">
              <controlPr defaultSize="0" autoFill="0" autoLine="0" autoPict="0">
                <anchor moveWithCells="1">
                  <from>
                    <xdr:col>10</xdr:col>
                    <xdr:colOff>76200</xdr:colOff>
                    <xdr:row>234</xdr:row>
                    <xdr:rowOff>114300</xdr:rowOff>
                  </from>
                  <to>
                    <xdr:col>10</xdr:col>
                    <xdr:colOff>361950</xdr:colOff>
                    <xdr:row>234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1" name="Option Button 146">
              <controlPr defaultSize="0" autoFill="0" autoLine="0" autoPict="0">
                <anchor moveWithCells="1">
                  <from>
                    <xdr:col>10</xdr:col>
                    <xdr:colOff>85725</xdr:colOff>
                    <xdr:row>41</xdr:row>
                    <xdr:rowOff>28575</xdr:rowOff>
                  </from>
                  <to>
                    <xdr:col>10</xdr:col>
                    <xdr:colOff>371475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2" name="Option Button 147">
              <controlPr defaultSize="0" autoFill="0" autoLine="0" autoPict="0">
                <anchor moveWithCells="1">
                  <from>
                    <xdr:col>10</xdr:col>
                    <xdr:colOff>85725</xdr:colOff>
                    <xdr:row>47</xdr:row>
                    <xdr:rowOff>28575</xdr:rowOff>
                  </from>
                  <to>
                    <xdr:col>10</xdr:col>
                    <xdr:colOff>371475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3" name="Option Button 148">
              <controlPr defaultSize="0" autoFill="0" autoLine="0" autoPict="0">
                <anchor moveWithCells="1">
                  <from>
                    <xdr:col>10</xdr:col>
                    <xdr:colOff>85725</xdr:colOff>
                    <xdr:row>54</xdr:row>
                    <xdr:rowOff>28575</xdr:rowOff>
                  </from>
                  <to>
                    <xdr:col>10</xdr:col>
                    <xdr:colOff>371475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4" name="Option Button 152">
              <controlPr defaultSize="0" autoFill="0" autoLine="0" autoPict="0">
                <anchor moveWithCells="1">
                  <from>
                    <xdr:col>10</xdr:col>
                    <xdr:colOff>85725</xdr:colOff>
                    <xdr:row>84</xdr:row>
                    <xdr:rowOff>28575</xdr:rowOff>
                  </from>
                  <to>
                    <xdr:col>10</xdr:col>
                    <xdr:colOff>371475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5" name="Option Button 153">
              <controlPr defaultSize="0" autoFill="0" autoLine="0" autoPict="0">
                <anchor moveWithCells="1">
                  <from>
                    <xdr:col>10</xdr:col>
                    <xdr:colOff>85725</xdr:colOff>
                    <xdr:row>88</xdr:row>
                    <xdr:rowOff>28575</xdr:rowOff>
                  </from>
                  <to>
                    <xdr:col>10</xdr:col>
                    <xdr:colOff>371475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6" name="Option Button 156">
              <controlPr defaultSize="0" autoFill="0" autoLine="0" autoPict="0">
                <anchor moveWithCells="1">
                  <from>
                    <xdr:col>10</xdr:col>
                    <xdr:colOff>85725</xdr:colOff>
                    <xdr:row>94</xdr:row>
                    <xdr:rowOff>28575</xdr:rowOff>
                  </from>
                  <to>
                    <xdr:col>10</xdr:col>
                    <xdr:colOff>371475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7" name="Option Button 158">
              <controlPr defaultSize="0" autoFill="0" autoLine="0" autoPict="0">
                <anchor moveWithCells="1">
                  <from>
                    <xdr:col>10</xdr:col>
                    <xdr:colOff>85725</xdr:colOff>
                    <xdr:row>98</xdr:row>
                    <xdr:rowOff>28575</xdr:rowOff>
                  </from>
                  <to>
                    <xdr:col>10</xdr:col>
                    <xdr:colOff>371475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8" name="Option Button 160">
              <controlPr defaultSize="0" autoFill="0" autoLine="0" autoPict="0">
                <anchor moveWithCells="1">
                  <from>
                    <xdr:col>10</xdr:col>
                    <xdr:colOff>85725</xdr:colOff>
                    <xdr:row>108</xdr:row>
                    <xdr:rowOff>28575</xdr:rowOff>
                  </from>
                  <to>
                    <xdr:col>10</xdr:col>
                    <xdr:colOff>371475</xdr:colOff>
                    <xdr:row>108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9" name="Option Button 176">
              <controlPr defaultSize="0" autoFill="0" autoLine="0" autoPict="0">
                <anchor moveWithCells="1">
                  <from>
                    <xdr:col>10</xdr:col>
                    <xdr:colOff>95250</xdr:colOff>
                    <xdr:row>163</xdr:row>
                    <xdr:rowOff>38100</xdr:rowOff>
                  </from>
                  <to>
                    <xdr:col>10</xdr:col>
                    <xdr:colOff>381000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0" name="Option Button 177">
              <controlPr defaultSize="0" autoFill="0" autoLine="0" autoPict="0">
                <anchor moveWithCells="1">
                  <from>
                    <xdr:col>10</xdr:col>
                    <xdr:colOff>85725</xdr:colOff>
                    <xdr:row>168</xdr:row>
                    <xdr:rowOff>28575</xdr:rowOff>
                  </from>
                  <to>
                    <xdr:col>10</xdr:col>
                    <xdr:colOff>371475</xdr:colOff>
                    <xdr:row>168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1" name="Option Button 178">
              <controlPr defaultSize="0" autoFill="0" autoLine="0" autoPict="0">
                <anchor moveWithCells="1">
                  <from>
                    <xdr:col>10</xdr:col>
                    <xdr:colOff>85725</xdr:colOff>
                    <xdr:row>180</xdr:row>
                    <xdr:rowOff>28575</xdr:rowOff>
                  </from>
                  <to>
                    <xdr:col>10</xdr:col>
                    <xdr:colOff>371475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2" name="Option Button 179">
              <controlPr defaultSize="0" autoFill="0" autoLine="0" autoPict="0">
                <anchor moveWithCells="1">
                  <from>
                    <xdr:col>10</xdr:col>
                    <xdr:colOff>85725</xdr:colOff>
                    <xdr:row>176</xdr:row>
                    <xdr:rowOff>28575</xdr:rowOff>
                  </from>
                  <to>
                    <xdr:col>10</xdr:col>
                    <xdr:colOff>371475</xdr:colOff>
                    <xdr:row>176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3" name="Option Button 180">
              <controlPr defaultSize="0" autoFill="0" autoLine="0" autoPict="0">
                <anchor moveWithCells="1">
                  <from>
                    <xdr:col>10</xdr:col>
                    <xdr:colOff>85725</xdr:colOff>
                    <xdr:row>182</xdr:row>
                    <xdr:rowOff>28575</xdr:rowOff>
                  </from>
                  <to>
                    <xdr:col>10</xdr:col>
                    <xdr:colOff>371475</xdr:colOff>
                    <xdr:row>182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4" name="Option Button 181">
              <controlPr defaultSize="0" autoFill="0" autoLine="0" autoPict="0">
                <anchor moveWithCells="1">
                  <from>
                    <xdr:col>10</xdr:col>
                    <xdr:colOff>85725</xdr:colOff>
                    <xdr:row>184</xdr:row>
                    <xdr:rowOff>28575</xdr:rowOff>
                  </from>
                  <to>
                    <xdr:col>10</xdr:col>
                    <xdr:colOff>371475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55" name="Option Button 186">
              <controlPr defaultSize="0" autoFill="0" autoLine="0" autoPict="0">
                <anchor moveWithCells="1">
                  <from>
                    <xdr:col>10</xdr:col>
                    <xdr:colOff>85725</xdr:colOff>
                    <xdr:row>222</xdr:row>
                    <xdr:rowOff>28575</xdr:rowOff>
                  </from>
                  <to>
                    <xdr:col>10</xdr:col>
                    <xdr:colOff>371475</xdr:colOff>
                    <xdr:row>222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6" name="Option Button 189">
              <controlPr defaultSize="0" autoFill="0" autoLine="0" autoPict="0">
                <anchor moveWithCells="1">
                  <from>
                    <xdr:col>10</xdr:col>
                    <xdr:colOff>85725</xdr:colOff>
                    <xdr:row>242</xdr:row>
                    <xdr:rowOff>28575</xdr:rowOff>
                  </from>
                  <to>
                    <xdr:col>10</xdr:col>
                    <xdr:colOff>371475</xdr:colOff>
                    <xdr:row>242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7" name="Option Button 190">
              <controlPr defaultSize="0" autoFill="0" autoLine="0" autoPict="0">
                <anchor moveWithCells="1">
                  <from>
                    <xdr:col>10</xdr:col>
                    <xdr:colOff>85725</xdr:colOff>
                    <xdr:row>240</xdr:row>
                    <xdr:rowOff>28575</xdr:rowOff>
                  </from>
                  <to>
                    <xdr:col>10</xdr:col>
                    <xdr:colOff>371475</xdr:colOff>
                    <xdr:row>240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8" name="Option Button 191">
              <controlPr defaultSize="0" autoFill="0" autoLine="0" autoPict="0">
                <anchor moveWithCells="1">
                  <from>
                    <xdr:col>10</xdr:col>
                    <xdr:colOff>85725</xdr:colOff>
                    <xdr:row>238</xdr:row>
                    <xdr:rowOff>28575</xdr:rowOff>
                  </from>
                  <to>
                    <xdr:col>10</xdr:col>
                    <xdr:colOff>371475</xdr:colOff>
                    <xdr:row>238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9" name="Option Button 198">
              <controlPr defaultSize="0" autoFill="0" autoLine="0" autoPict="0">
                <anchor moveWithCells="1">
                  <from>
                    <xdr:col>10</xdr:col>
                    <xdr:colOff>76200</xdr:colOff>
                    <xdr:row>186</xdr:row>
                    <xdr:rowOff>114300</xdr:rowOff>
                  </from>
                  <to>
                    <xdr:col>10</xdr:col>
                    <xdr:colOff>361950</xdr:colOff>
                    <xdr:row>186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0" name="Option Button 199">
              <controlPr defaultSize="0" autoFill="0" autoLine="0" autoPict="0">
                <anchor moveWithCells="1">
                  <from>
                    <xdr:col>10</xdr:col>
                    <xdr:colOff>76200</xdr:colOff>
                    <xdr:row>325</xdr:row>
                    <xdr:rowOff>114300</xdr:rowOff>
                  </from>
                  <to>
                    <xdr:col>10</xdr:col>
                    <xdr:colOff>361950</xdr:colOff>
                    <xdr:row>325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1" name="Option Button 200">
              <controlPr defaultSize="0" autoFill="0" autoLine="0" autoPict="0">
                <anchor moveWithCells="1">
                  <from>
                    <xdr:col>10</xdr:col>
                    <xdr:colOff>76200</xdr:colOff>
                    <xdr:row>378</xdr:row>
                    <xdr:rowOff>114300</xdr:rowOff>
                  </from>
                  <to>
                    <xdr:col>10</xdr:col>
                    <xdr:colOff>361950</xdr:colOff>
                    <xdr:row>378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2" name="Option Button 209">
              <controlPr defaultSize="0" autoFill="0" autoLine="0" autoPict="0">
                <anchor moveWithCells="1">
                  <from>
                    <xdr:col>10</xdr:col>
                    <xdr:colOff>104775</xdr:colOff>
                    <xdr:row>96</xdr:row>
                    <xdr:rowOff>123825</xdr:rowOff>
                  </from>
                  <to>
                    <xdr:col>10</xdr:col>
                    <xdr:colOff>361950</xdr:colOff>
                    <xdr:row>96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3" name="Option Button 214">
              <controlPr defaultSize="0" autoFill="0" autoLine="0" autoPict="0">
                <anchor moveWithCells="1">
                  <from>
                    <xdr:col>11</xdr:col>
                    <xdr:colOff>76200</xdr:colOff>
                    <xdr:row>325</xdr:row>
                    <xdr:rowOff>114300</xdr:rowOff>
                  </from>
                  <to>
                    <xdr:col>11</xdr:col>
                    <xdr:colOff>361950</xdr:colOff>
                    <xdr:row>325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4" name="Option Button 215">
              <controlPr defaultSize="0" autoFill="0" autoLine="0" autoPict="0">
                <anchor moveWithCells="1">
                  <from>
                    <xdr:col>11</xdr:col>
                    <xdr:colOff>76200</xdr:colOff>
                    <xdr:row>378</xdr:row>
                    <xdr:rowOff>114300</xdr:rowOff>
                  </from>
                  <to>
                    <xdr:col>11</xdr:col>
                    <xdr:colOff>361950</xdr:colOff>
                    <xdr:row>378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5" name="Option Button 222">
              <controlPr defaultSize="0" autoFill="0" autoLine="0" autoPict="0">
                <anchor moveWithCells="1">
                  <from>
                    <xdr:col>10</xdr:col>
                    <xdr:colOff>85725</xdr:colOff>
                    <xdr:row>253</xdr:row>
                    <xdr:rowOff>28575</xdr:rowOff>
                  </from>
                  <to>
                    <xdr:col>10</xdr:col>
                    <xdr:colOff>371475</xdr:colOff>
                    <xdr:row>253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6" name="Option Button 223">
              <controlPr defaultSize="0" autoFill="0" autoLine="0" autoPict="0">
                <anchor moveWithCells="1">
                  <from>
                    <xdr:col>10</xdr:col>
                    <xdr:colOff>85725</xdr:colOff>
                    <xdr:row>258</xdr:row>
                    <xdr:rowOff>28575</xdr:rowOff>
                  </from>
                  <to>
                    <xdr:col>10</xdr:col>
                    <xdr:colOff>371475</xdr:colOff>
                    <xdr:row>258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7" name="Option Button 224">
              <controlPr defaultSize="0" autoFill="0" autoLine="0" autoPict="0">
                <anchor moveWithCells="1">
                  <from>
                    <xdr:col>10</xdr:col>
                    <xdr:colOff>85725</xdr:colOff>
                    <xdr:row>271</xdr:row>
                    <xdr:rowOff>28575</xdr:rowOff>
                  </from>
                  <to>
                    <xdr:col>10</xdr:col>
                    <xdr:colOff>371475</xdr:colOff>
                    <xdr:row>271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8" name="Option Button 227">
              <controlPr defaultSize="0" autoFill="0" autoLine="0" autoPict="0">
                <anchor moveWithCells="1">
                  <from>
                    <xdr:col>10</xdr:col>
                    <xdr:colOff>85725</xdr:colOff>
                    <xdr:row>276</xdr:row>
                    <xdr:rowOff>28575</xdr:rowOff>
                  </from>
                  <to>
                    <xdr:col>10</xdr:col>
                    <xdr:colOff>371475</xdr:colOff>
                    <xdr:row>276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9" name="Option Button 228">
              <controlPr defaultSize="0" autoFill="0" autoLine="0" autoPict="0">
                <anchor moveWithCells="1">
                  <from>
                    <xdr:col>10</xdr:col>
                    <xdr:colOff>85725</xdr:colOff>
                    <xdr:row>278</xdr:row>
                    <xdr:rowOff>28575</xdr:rowOff>
                  </from>
                  <to>
                    <xdr:col>10</xdr:col>
                    <xdr:colOff>371475</xdr:colOff>
                    <xdr:row>278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70" name="Option Button 229">
              <controlPr defaultSize="0" autoFill="0" autoLine="0" autoPict="0">
                <anchor moveWithCells="1">
                  <from>
                    <xdr:col>10</xdr:col>
                    <xdr:colOff>85725</xdr:colOff>
                    <xdr:row>283</xdr:row>
                    <xdr:rowOff>28575</xdr:rowOff>
                  </from>
                  <to>
                    <xdr:col>10</xdr:col>
                    <xdr:colOff>371475</xdr:colOff>
                    <xdr:row>283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71" name="Option Button 230">
              <controlPr defaultSize="0" autoFill="0" autoLine="0" autoPict="0">
                <anchor moveWithCells="1">
                  <from>
                    <xdr:col>10</xdr:col>
                    <xdr:colOff>85725</xdr:colOff>
                    <xdr:row>285</xdr:row>
                    <xdr:rowOff>28575</xdr:rowOff>
                  </from>
                  <to>
                    <xdr:col>10</xdr:col>
                    <xdr:colOff>371475</xdr:colOff>
                    <xdr:row>285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2" name="Option Button 231">
              <controlPr defaultSize="0" autoFill="0" autoLine="0" autoPict="0">
                <anchor moveWithCells="1">
                  <from>
                    <xdr:col>10</xdr:col>
                    <xdr:colOff>85725</xdr:colOff>
                    <xdr:row>290</xdr:row>
                    <xdr:rowOff>28575</xdr:rowOff>
                  </from>
                  <to>
                    <xdr:col>10</xdr:col>
                    <xdr:colOff>371475</xdr:colOff>
                    <xdr:row>290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3" name="Option Button 232">
              <controlPr defaultSize="0" autoFill="0" autoLine="0" autoPict="0">
                <anchor moveWithCells="1">
                  <from>
                    <xdr:col>10</xdr:col>
                    <xdr:colOff>85725</xdr:colOff>
                    <xdr:row>292</xdr:row>
                    <xdr:rowOff>28575</xdr:rowOff>
                  </from>
                  <to>
                    <xdr:col>10</xdr:col>
                    <xdr:colOff>371475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4" name="Option Button 233">
              <controlPr defaultSize="0" autoFill="0" autoLine="0" autoPict="0">
                <anchor moveWithCells="1">
                  <from>
                    <xdr:col>10</xdr:col>
                    <xdr:colOff>85725</xdr:colOff>
                    <xdr:row>294</xdr:row>
                    <xdr:rowOff>28575</xdr:rowOff>
                  </from>
                  <to>
                    <xdr:col>10</xdr:col>
                    <xdr:colOff>371475</xdr:colOff>
                    <xdr:row>294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5" name="Option Button 234">
              <controlPr defaultSize="0" autoFill="0" autoLine="0" autoPict="0">
                <anchor moveWithCells="1">
                  <from>
                    <xdr:col>10</xdr:col>
                    <xdr:colOff>85725</xdr:colOff>
                    <xdr:row>295</xdr:row>
                    <xdr:rowOff>28575</xdr:rowOff>
                  </from>
                  <to>
                    <xdr:col>10</xdr:col>
                    <xdr:colOff>371475</xdr:colOff>
                    <xdr:row>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6" name="Option Button 235">
              <controlPr defaultSize="0" autoFill="0" autoLine="0" autoPict="0">
                <anchor moveWithCells="1">
                  <from>
                    <xdr:col>10</xdr:col>
                    <xdr:colOff>85725</xdr:colOff>
                    <xdr:row>296</xdr:row>
                    <xdr:rowOff>28575</xdr:rowOff>
                  </from>
                  <to>
                    <xdr:col>10</xdr:col>
                    <xdr:colOff>371475</xdr:colOff>
                    <xdr:row>296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7" name="Option Button 236">
              <controlPr defaultSize="0" autoFill="0" autoLine="0" autoPict="0">
                <anchor moveWithCells="1">
                  <from>
                    <xdr:col>10</xdr:col>
                    <xdr:colOff>85725</xdr:colOff>
                    <xdr:row>303</xdr:row>
                    <xdr:rowOff>28575</xdr:rowOff>
                  </from>
                  <to>
                    <xdr:col>10</xdr:col>
                    <xdr:colOff>371475</xdr:colOff>
                    <xdr:row>303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8" name="Option Button 237">
              <controlPr defaultSize="0" autoFill="0" autoLine="0" autoPict="0">
                <anchor moveWithCells="1">
                  <from>
                    <xdr:col>10</xdr:col>
                    <xdr:colOff>85725</xdr:colOff>
                    <xdr:row>305</xdr:row>
                    <xdr:rowOff>28575</xdr:rowOff>
                  </from>
                  <to>
                    <xdr:col>10</xdr:col>
                    <xdr:colOff>371475</xdr:colOff>
                    <xdr:row>305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9" name="Option Button 238">
              <controlPr defaultSize="0" autoFill="0" autoLine="0" autoPict="0">
                <anchor moveWithCells="1">
                  <from>
                    <xdr:col>10</xdr:col>
                    <xdr:colOff>85725</xdr:colOff>
                    <xdr:row>307</xdr:row>
                    <xdr:rowOff>28575</xdr:rowOff>
                  </from>
                  <to>
                    <xdr:col>10</xdr:col>
                    <xdr:colOff>371475</xdr:colOff>
                    <xdr:row>307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80" name="Option Button 239">
              <controlPr defaultSize="0" autoFill="0" autoLine="0" autoPict="0">
                <anchor moveWithCells="1">
                  <from>
                    <xdr:col>10</xdr:col>
                    <xdr:colOff>85725</xdr:colOff>
                    <xdr:row>311</xdr:row>
                    <xdr:rowOff>28575</xdr:rowOff>
                  </from>
                  <to>
                    <xdr:col>10</xdr:col>
                    <xdr:colOff>371475</xdr:colOff>
                    <xdr:row>311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81" name="Option Button 241">
              <controlPr defaultSize="0" autoFill="0" autoLine="0" autoPict="0">
                <anchor moveWithCells="1">
                  <from>
                    <xdr:col>10</xdr:col>
                    <xdr:colOff>85725</xdr:colOff>
                    <xdr:row>312</xdr:row>
                    <xdr:rowOff>28575</xdr:rowOff>
                  </from>
                  <to>
                    <xdr:col>10</xdr:col>
                    <xdr:colOff>371475</xdr:colOff>
                    <xdr:row>312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82" name="Option Button 242">
              <controlPr defaultSize="0" autoFill="0" autoLine="0" autoPict="0">
                <anchor moveWithCells="1">
                  <from>
                    <xdr:col>10</xdr:col>
                    <xdr:colOff>85725</xdr:colOff>
                    <xdr:row>313</xdr:row>
                    <xdr:rowOff>28575</xdr:rowOff>
                  </from>
                  <to>
                    <xdr:col>10</xdr:col>
                    <xdr:colOff>371475</xdr:colOff>
                    <xdr:row>313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83" name="Option Button 243">
              <controlPr defaultSize="0" autoFill="0" autoLine="0" autoPict="0">
                <anchor moveWithCells="1">
                  <from>
                    <xdr:col>10</xdr:col>
                    <xdr:colOff>85725</xdr:colOff>
                    <xdr:row>314</xdr:row>
                    <xdr:rowOff>28575</xdr:rowOff>
                  </from>
                  <to>
                    <xdr:col>10</xdr:col>
                    <xdr:colOff>371475</xdr:colOff>
                    <xdr:row>314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4" name="Option Button 245">
              <controlPr defaultSize="0" autoFill="0" autoLine="0" autoPict="0">
                <anchor moveWithCells="1">
                  <from>
                    <xdr:col>10</xdr:col>
                    <xdr:colOff>85725</xdr:colOff>
                    <xdr:row>319</xdr:row>
                    <xdr:rowOff>28575</xdr:rowOff>
                  </from>
                  <to>
                    <xdr:col>10</xdr:col>
                    <xdr:colOff>371475</xdr:colOff>
                    <xdr:row>319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5" name="Option Button 247">
              <controlPr defaultSize="0" autoFill="0" autoLine="0" autoPict="0">
                <anchor moveWithCells="1">
                  <from>
                    <xdr:col>10</xdr:col>
                    <xdr:colOff>85725</xdr:colOff>
                    <xdr:row>332</xdr:row>
                    <xdr:rowOff>28575</xdr:rowOff>
                  </from>
                  <to>
                    <xdr:col>10</xdr:col>
                    <xdr:colOff>371475</xdr:colOff>
                    <xdr:row>332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86" name="Option Button 248">
              <controlPr defaultSize="0" autoFill="0" autoLine="0" autoPict="0">
                <anchor moveWithCells="1">
                  <from>
                    <xdr:col>10</xdr:col>
                    <xdr:colOff>85725</xdr:colOff>
                    <xdr:row>336</xdr:row>
                    <xdr:rowOff>28575</xdr:rowOff>
                  </from>
                  <to>
                    <xdr:col>10</xdr:col>
                    <xdr:colOff>371475</xdr:colOff>
                    <xdr:row>336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7" name="Option Button 249">
              <controlPr defaultSize="0" autoFill="0" autoLine="0" autoPict="0">
                <anchor moveWithCells="1">
                  <from>
                    <xdr:col>10</xdr:col>
                    <xdr:colOff>85725</xdr:colOff>
                    <xdr:row>338</xdr:row>
                    <xdr:rowOff>28575</xdr:rowOff>
                  </from>
                  <to>
                    <xdr:col>10</xdr:col>
                    <xdr:colOff>371475</xdr:colOff>
                    <xdr:row>338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8" name="Option Button 250">
              <controlPr defaultSize="0" autoFill="0" autoLine="0" autoPict="0">
                <anchor moveWithCells="1">
                  <from>
                    <xdr:col>10</xdr:col>
                    <xdr:colOff>85725</xdr:colOff>
                    <xdr:row>342</xdr:row>
                    <xdr:rowOff>28575</xdr:rowOff>
                  </from>
                  <to>
                    <xdr:col>10</xdr:col>
                    <xdr:colOff>371475</xdr:colOff>
                    <xdr:row>342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9" name="Option Button 251">
              <controlPr defaultSize="0" autoFill="0" autoLine="0" autoPict="0">
                <anchor moveWithCells="1">
                  <from>
                    <xdr:col>10</xdr:col>
                    <xdr:colOff>85725</xdr:colOff>
                    <xdr:row>344</xdr:row>
                    <xdr:rowOff>28575</xdr:rowOff>
                  </from>
                  <to>
                    <xdr:col>10</xdr:col>
                    <xdr:colOff>371475</xdr:colOff>
                    <xdr:row>344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0" name="Option Button 253">
              <controlPr defaultSize="0" autoFill="0" autoLine="0" autoPict="0">
                <anchor moveWithCells="1">
                  <from>
                    <xdr:col>10</xdr:col>
                    <xdr:colOff>85725</xdr:colOff>
                    <xdr:row>348</xdr:row>
                    <xdr:rowOff>28575</xdr:rowOff>
                  </from>
                  <to>
                    <xdr:col>10</xdr:col>
                    <xdr:colOff>371475</xdr:colOff>
                    <xdr:row>348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91" name="Option Button 254">
              <controlPr defaultSize="0" autoFill="0" autoLine="0" autoPict="0">
                <anchor moveWithCells="1">
                  <from>
                    <xdr:col>10</xdr:col>
                    <xdr:colOff>85725</xdr:colOff>
                    <xdr:row>354</xdr:row>
                    <xdr:rowOff>28575</xdr:rowOff>
                  </from>
                  <to>
                    <xdr:col>10</xdr:col>
                    <xdr:colOff>371475</xdr:colOff>
                    <xdr:row>354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92" name="Option Button 256">
              <controlPr defaultSize="0" autoFill="0" autoLine="0" autoPict="0">
                <anchor moveWithCells="1">
                  <from>
                    <xdr:col>10</xdr:col>
                    <xdr:colOff>85725</xdr:colOff>
                    <xdr:row>361</xdr:row>
                    <xdr:rowOff>28575</xdr:rowOff>
                  </from>
                  <to>
                    <xdr:col>10</xdr:col>
                    <xdr:colOff>371475</xdr:colOff>
                    <xdr:row>361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93" name="Option Button 258">
              <controlPr defaultSize="0" autoFill="0" autoLine="0" autoPict="0">
                <anchor moveWithCells="1">
                  <from>
                    <xdr:col>10</xdr:col>
                    <xdr:colOff>85725</xdr:colOff>
                    <xdr:row>363</xdr:row>
                    <xdr:rowOff>28575</xdr:rowOff>
                  </from>
                  <to>
                    <xdr:col>10</xdr:col>
                    <xdr:colOff>371475</xdr:colOff>
                    <xdr:row>363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94" name="Option Button 259">
              <controlPr defaultSize="0" autoFill="0" autoLine="0" autoPict="0">
                <anchor moveWithCells="1">
                  <from>
                    <xdr:col>10</xdr:col>
                    <xdr:colOff>85725</xdr:colOff>
                    <xdr:row>365</xdr:row>
                    <xdr:rowOff>28575</xdr:rowOff>
                  </from>
                  <to>
                    <xdr:col>10</xdr:col>
                    <xdr:colOff>371475</xdr:colOff>
                    <xdr:row>365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5" name="Option Button 260">
              <controlPr defaultSize="0" autoFill="0" autoLine="0" autoPict="0">
                <anchor moveWithCells="1">
                  <from>
                    <xdr:col>10</xdr:col>
                    <xdr:colOff>85725</xdr:colOff>
                    <xdr:row>367</xdr:row>
                    <xdr:rowOff>28575</xdr:rowOff>
                  </from>
                  <to>
                    <xdr:col>10</xdr:col>
                    <xdr:colOff>371475</xdr:colOff>
                    <xdr:row>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6" name="Option Button 261">
              <controlPr defaultSize="0" autoFill="0" autoLine="0" autoPict="0">
                <anchor moveWithCells="1">
                  <from>
                    <xdr:col>10</xdr:col>
                    <xdr:colOff>85725</xdr:colOff>
                    <xdr:row>369</xdr:row>
                    <xdr:rowOff>28575</xdr:rowOff>
                  </from>
                  <to>
                    <xdr:col>10</xdr:col>
                    <xdr:colOff>371475</xdr:colOff>
                    <xdr:row>369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97" name="Option Button 262">
              <controlPr defaultSize="0" autoFill="0" autoLine="0" autoPict="0">
                <anchor moveWithCells="1">
                  <from>
                    <xdr:col>10</xdr:col>
                    <xdr:colOff>85725</xdr:colOff>
                    <xdr:row>371</xdr:row>
                    <xdr:rowOff>28575</xdr:rowOff>
                  </from>
                  <to>
                    <xdr:col>10</xdr:col>
                    <xdr:colOff>371475</xdr:colOff>
                    <xdr:row>371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98" name="Option Button 263">
              <controlPr defaultSize="0" autoFill="0" autoLine="0" autoPict="0">
                <anchor moveWithCells="1">
                  <from>
                    <xdr:col>10</xdr:col>
                    <xdr:colOff>85725</xdr:colOff>
                    <xdr:row>379</xdr:row>
                    <xdr:rowOff>28575</xdr:rowOff>
                  </from>
                  <to>
                    <xdr:col>10</xdr:col>
                    <xdr:colOff>371475</xdr:colOff>
                    <xdr:row>379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99" name="Option Button 264">
              <controlPr defaultSize="0" autoFill="0" autoLine="0" autoPict="0">
                <anchor moveWithCells="1">
                  <from>
                    <xdr:col>10</xdr:col>
                    <xdr:colOff>85725</xdr:colOff>
                    <xdr:row>380</xdr:row>
                    <xdr:rowOff>28575</xdr:rowOff>
                  </from>
                  <to>
                    <xdr:col>10</xdr:col>
                    <xdr:colOff>371475</xdr:colOff>
                    <xdr:row>380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0" name="Option Button 266">
              <controlPr defaultSize="0" autoFill="0" autoLine="0" autoPict="0">
                <anchor moveWithCells="1">
                  <from>
                    <xdr:col>11</xdr:col>
                    <xdr:colOff>85725</xdr:colOff>
                    <xdr:row>303</xdr:row>
                    <xdr:rowOff>28575</xdr:rowOff>
                  </from>
                  <to>
                    <xdr:col>11</xdr:col>
                    <xdr:colOff>371475</xdr:colOff>
                    <xdr:row>303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1" name="Option Button 268">
              <controlPr defaultSize="0" autoFill="0" autoLine="0" autoPict="0">
                <anchor moveWithCells="1">
                  <from>
                    <xdr:col>11</xdr:col>
                    <xdr:colOff>85725</xdr:colOff>
                    <xdr:row>307</xdr:row>
                    <xdr:rowOff>28575</xdr:rowOff>
                  </from>
                  <to>
                    <xdr:col>11</xdr:col>
                    <xdr:colOff>371475</xdr:colOff>
                    <xdr:row>307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02" name="Option Button 269">
              <controlPr defaultSize="0" autoFill="0" autoLine="0" autoPict="0">
                <anchor moveWithCells="1">
                  <from>
                    <xdr:col>11</xdr:col>
                    <xdr:colOff>85725</xdr:colOff>
                    <xdr:row>309</xdr:row>
                    <xdr:rowOff>28575</xdr:rowOff>
                  </from>
                  <to>
                    <xdr:col>11</xdr:col>
                    <xdr:colOff>371475</xdr:colOff>
                    <xdr:row>309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3" name="Option Button 271">
              <controlPr defaultSize="0" autoFill="0" autoLine="0" autoPict="0">
                <anchor moveWithCells="1">
                  <from>
                    <xdr:col>11</xdr:col>
                    <xdr:colOff>85725</xdr:colOff>
                    <xdr:row>311</xdr:row>
                    <xdr:rowOff>28575</xdr:rowOff>
                  </from>
                  <to>
                    <xdr:col>11</xdr:col>
                    <xdr:colOff>371475</xdr:colOff>
                    <xdr:row>311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04" name="Option Button 273">
              <controlPr defaultSize="0" autoFill="0" autoLine="0" autoPict="0">
                <anchor moveWithCells="1">
                  <from>
                    <xdr:col>11</xdr:col>
                    <xdr:colOff>85725</xdr:colOff>
                    <xdr:row>312</xdr:row>
                    <xdr:rowOff>28575</xdr:rowOff>
                  </from>
                  <to>
                    <xdr:col>11</xdr:col>
                    <xdr:colOff>371475</xdr:colOff>
                    <xdr:row>312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05" name="Option Button 276">
              <controlPr defaultSize="0" autoFill="0" autoLine="0" autoPict="0">
                <anchor moveWithCells="1">
                  <from>
                    <xdr:col>11</xdr:col>
                    <xdr:colOff>85725</xdr:colOff>
                    <xdr:row>314</xdr:row>
                    <xdr:rowOff>28575</xdr:rowOff>
                  </from>
                  <to>
                    <xdr:col>11</xdr:col>
                    <xdr:colOff>371475</xdr:colOff>
                    <xdr:row>314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06" name="Option Button 277">
              <controlPr defaultSize="0" autoFill="0" autoLine="0" autoPict="0">
                <anchor moveWithCells="1">
                  <from>
                    <xdr:col>11</xdr:col>
                    <xdr:colOff>85725</xdr:colOff>
                    <xdr:row>313</xdr:row>
                    <xdr:rowOff>28575</xdr:rowOff>
                  </from>
                  <to>
                    <xdr:col>11</xdr:col>
                    <xdr:colOff>371475</xdr:colOff>
                    <xdr:row>313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07" name="Option Button 278">
              <controlPr defaultSize="0" autoFill="0" autoLine="0" autoPict="0">
                <anchor moveWithCells="1">
                  <from>
                    <xdr:col>11</xdr:col>
                    <xdr:colOff>85725</xdr:colOff>
                    <xdr:row>318</xdr:row>
                    <xdr:rowOff>28575</xdr:rowOff>
                  </from>
                  <to>
                    <xdr:col>11</xdr:col>
                    <xdr:colOff>371475</xdr:colOff>
                    <xdr:row>318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08" name="Option Button 279">
              <controlPr defaultSize="0" autoFill="0" autoLine="0" autoPict="0">
                <anchor moveWithCells="1">
                  <from>
                    <xdr:col>11</xdr:col>
                    <xdr:colOff>85725</xdr:colOff>
                    <xdr:row>319</xdr:row>
                    <xdr:rowOff>28575</xdr:rowOff>
                  </from>
                  <to>
                    <xdr:col>11</xdr:col>
                    <xdr:colOff>371475</xdr:colOff>
                    <xdr:row>319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09" name="Option Button 281">
              <controlPr defaultSize="0" autoFill="0" autoLine="0" autoPict="0">
                <anchor moveWithCells="1">
                  <from>
                    <xdr:col>11</xdr:col>
                    <xdr:colOff>85725</xdr:colOff>
                    <xdr:row>332</xdr:row>
                    <xdr:rowOff>28575</xdr:rowOff>
                  </from>
                  <to>
                    <xdr:col>11</xdr:col>
                    <xdr:colOff>371475</xdr:colOff>
                    <xdr:row>332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0" name="Option Button 283">
              <controlPr defaultSize="0" autoFill="0" autoLine="0" autoPict="0">
                <anchor moveWithCells="1">
                  <from>
                    <xdr:col>11</xdr:col>
                    <xdr:colOff>85725</xdr:colOff>
                    <xdr:row>336</xdr:row>
                    <xdr:rowOff>28575</xdr:rowOff>
                  </from>
                  <to>
                    <xdr:col>11</xdr:col>
                    <xdr:colOff>371475</xdr:colOff>
                    <xdr:row>336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11" name="Option Button 285">
              <controlPr defaultSize="0" autoFill="0" autoLine="0" autoPict="0">
                <anchor moveWithCells="1">
                  <from>
                    <xdr:col>11</xdr:col>
                    <xdr:colOff>85725</xdr:colOff>
                    <xdr:row>342</xdr:row>
                    <xdr:rowOff>28575</xdr:rowOff>
                  </from>
                  <to>
                    <xdr:col>11</xdr:col>
                    <xdr:colOff>371475</xdr:colOff>
                    <xdr:row>342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12" name="Option Button 287">
              <controlPr defaultSize="0" autoFill="0" autoLine="0" autoPict="0">
                <anchor moveWithCells="1">
                  <from>
                    <xdr:col>11</xdr:col>
                    <xdr:colOff>85725</xdr:colOff>
                    <xdr:row>344</xdr:row>
                    <xdr:rowOff>28575</xdr:rowOff>
                  </from>
                  <to>
                    <xdr:col>11</xdr:col>
                    <xdr:colOff>371475</xdr:colOff>
                    <xdr:row>344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13" name="Option Button 288">
              <controlPr defaultSize="0" autoFill="0" autoLine="0" autoPict="0">
                <anchor moveWithCells="1">
                  <from>
                    <xdr:col>11</xdr:col>
                    <xdr:colOff>85725</xdr:colOff>
                    <xdr:row>338</xdr:row>
                    <xdr:rowOff>28575</xdr:rowOff>
                  </from>
                  <to>
                    <xdr:col>11</xdr:col>
                    <xdr:colOff>371475</xdr:colOff>
                    <xdr:row>338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14" name="Option Button 289">
              <controlPr defaultSize="0" autoFill="0" autoLine="0" autoPict="0">
                <anchor moveWithCells="1">
                  <from>
                    <xdr:col>11</xdr:col>
                    <xdr:colOff>85725</xdr:colOff>
                    <xdr:row>354</xdr:row>
                    <xdr:rowOff>28575</xdr:rowOff>
                  </from>
                  <to>
                    <xdr:col>11</xdr:col>
                    <xdr:colOff>371475</xdr:colOff>
                    <xdr:row>354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15" name="Option Button 290">
              <controlPr defaultSize="0" autoFill="0" autoLine="0" autoPict="0">
                <anchor moveWithCells="1">
                  <from>
                    <xdr:col>11</xdr:col>
                    <xdr:colOff>85725</xdr:colOff>
                    <xdr:row>361</xdr:row>
                    <xdr:rowOff>28575</xdr:rowOff>
                  </from>
                  <to>
                    <xdr:col>11</xdr:col>
                    <xdr:colOff>371475</xdr:colOff>
                    <xdr:row>361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16" name="Option Button 291">
              <controlPr defaultSize="0" autoFill="0" autoLine="0" autoPict="0">
                <anchor moveWithCells="1">
                  <from>
                    <xdr:col>11</xdr:col>
                    <xdr:colOff>85725</xdr:colOff>
                    <xdr:row>363</xdr:row>
                    <xdr:rowOff>28575</xdr:rowOff>
                  </from>
                  <to>
                    <xdr:col>11</xdr:col>
                    <xdr:colOff>371475</xdr:colOff>
                    <xdr:row>363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17" name="Option Button 292">
              <controlPr defaultSize="0" autoFill="0" autoLine="0" autoPict="0">
                <anchor moveWithCells="1">
                  <from>
                    <xdr:col>11</xdr:col>
                    <xdr:colOff>85725</xdr:colOff>
                    <xdr:row>365</xdr:row>
                    <xdr:rowOff>28575</xdr:rowOff>
                  </from>
                  <to>
                    <xdr:col>11</xdr:col>
                    <xdr:colOff>371475</xdr:colOff>
                    <xdr:row>365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18" name="Option Button 293">
              <controlPr defaultSize="0" autoFill="0" autoLine="0" autoPict="0">
                <anchor moveWithCells="1">
                  <from>
                    <xdr:col>11</xdr:col>
                    <xdr:colOff>85725</xdr:colOff>
                    <xdr:row>367</xdr:row>
                    <xdr:rowOff>28575</xdr:rowOff>
                  </from>
                  <to>
                    <xdr:col>11</xdr:col>
                    <xdr:colOff>371475</xdr:colOff>
                    <xdr:row>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19" name="Option Button 294">
              <controlPr defaultSize="0" autoFill="0" autoLine="0" autoPict="0">
                <anchor moveWithCells="1">
                  <from>
                    <xdr:col>11</xdr:col>
                    <xdr:colOff>85725</xdr:colOff>
                    <xdr:row>369</xdr:row>
                    <xdr:rowOff>28575</xdr:rowOff>
                  </from>
                  <to>
                    <xdr:col>11</xdr:col>
                    <xdr:colOff>371475</xdr:colOff>
                    <xdr:row>369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20" name="Option Button 295">
              <controlPr defaultSize="0" autoFill="0" autoLine="0" autoPict="0">
                <anchor moveWithCells="1">
                  <from>
                    <xdr:col>11</xdr:col>
                    <xdr:colOff>85725</xdr:colOff>
                    <xdr:row>371</xdr:row>
                    <xdr:rowOff>28575</xdr:rowOff>
                  </from>
                  <to>
                    <xdr:col>11</xdr:col>
                    <xdr:colOff>371475</xdr:colOff>
                    <xdr:row>371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21" name="Option Button 297">
              <controlPr defaultSize="0" autoFill="0" autoLine="0" autoPict="0">
                <anchor moveWithCells="1">
                  <from>
                    <xdr:col>11</xdr:col>
                    <xdr:colOff>85725</xdr:colOff>
                    <xdr:row>379</xdr:row>
                    <xdr:rowOff>28575</xdr:rowOff>
                  </from>
                  <to>
                    <xdr:col>11</xdr:col>
                    <xdr:colOff>371475</xdr:colOff>
                    <xdr:row>379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22" name="Option Button 298">
              <controlPr defaultSize="0" autoFill="0" autoLine="0" autoPict="0">
                <anchor moveWithCells="1">
                  <from>
                    <xdr:col>11</xdr:col>
                    <xdr:colOff>85725</xdr:colOff>
                    <xdr:row>380</xdr:row>
                    <xdr:rowOff>28575</xdr:rowOff>
                  </from>
                  <to>
                    <xdr:col>11</xdr:col>
                    <xdr:colOff>371475</xdr:colOff>
                    <xdr:row>380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23" name="Option Button 311">
              <controlPr defaultSize="0" autoFill="0" autoLine="0" autoPict="0">
                <anchor moveWithCells="1">
                  <from>
                    <xdr:col>10</xdr:col>
                    <xdr:colOff>76200</xdr:colOff>
                    <xdr:row>195</xdr:row>
                    <xdr:rowOff>209550</xdr:rowOff>
                  </from>
                  <to>
                    <xdr:col>10</xdr:col>
                    <xdr:colOff>361950</xdr:colOff>
                    <xdr:row>195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24" name="Option Button 312">
              <controlPr defaultSize="0" autoFill="0" autoLine="0" autoPict="0">
                <anchor moveWithCells="1">
                  <from>
                    <xdr:col>10</xdr:col>
                    <xdr:colOff>76200</xdr:colOff>
                    <xdr:row>188</xdr:row>
                    <xdr:rowOff>209550</xdr:rowOff>
                  </from>
                  <to>
                    <xdr:col>10</xdr:col>
                    <xdr:colOff>361950</xdr:colOff>
                    <xdr:row>188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25" name="Option Button 313">
              <controlPr defaultSize="0" autoFill="0" autoLine="0" autoPict="0">
                <anchor moveWithCells="1">
                  <from>
                    <xdr:col>10</xdr:col>
                    <xdr:colOff>76200</xdr:colOff>
                    <xdr:row>155</xdr:row>
                    <xdr:rowOff>209550</xdr:rowOff>
                  </from>
                  <to>
                    <xdr:col>10</xdr:col>
                    <xdr:colOff>361950</xdr:colOff>
                    <xdr:row>155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6" name="Option Button 317">
              <controlPr defaultSize="0" autoFill="0" autoLine="0" autoPict="0">
                <anchor moveWithCells="1">
                  <from>
                    <xdr:col>10</xdr:col>
                    <xdr:colOff>76200</xdr:colOff>
                    <xdr:row>306</xdr:row>
                    <xdr:rowOff>114300</xdr:rowOff>
                  </from>
                  <to>
                    <xdr:col>10</xdr:col>
                    <xdr:colOff>361950</xdr:colOff>
                    <xdr:row>306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27" name="Option Button 319">
              <controlPr defaultSize="0" autoFill="0" autoLine="0" autoPict="0">
                <anchor moveWithCells="1">
                  <from>
                    <xdr:col>10</xdr:col>
                    <xdr:colOff>76200</xdr:colOff>
                    <xdr:row>323</xdr:row>
                    <xdr:rowOff>114300</xdr:rowOff>
                  </from>
                  <to>
                    <xdr:col>10</xdr:col>
                    <xdr:colOff>361950</xdr:colOff>
                    <xdr:row>323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28" name="Option Button 320">
              <controlPr defaultSize="0" autoFill="0" autoLine="0" autoPict="0">
                <anchor moveWithCells="1">
                  <from>
                    <xdr:col>10</xdr:col>
                    <xdr:colOff>76200</xdr:colOff>
                    <xdr:row>350</xdr:row>
                    <xdr:rowOff>114300</xdr:rowOff>
                  </from>
                  <to>
                    <xdr:col>10</xdr:col>
                    <xdr:colOff>361950</xdr:colOff>
                    <xdr:row>350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29" name="Option Button 321">
              <controlPr defaultSize="0" autoFill="0" autoLine="0" autoPict="0">
                <anchor moveWithCells="1">
                  <from>
                    <xdr:col>11</xdr:col>
                    <xdr:colOff>76200</xdr:colOff>
                    <xdr:row>350</xdr:row>
                    <xdr:rowOff>114300</xdr:rowOff>
                  </from>
                  <to>
                    <xdr:col>11</xdr:col>
                    <xdr:colOff>361950</xdr:colOff>
                    <xdr:row>350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30" name="Option Button 322">
              <controlPr defaultSize="0" autoFill="0" autoLine="0" autoPict="0">
                <anchor moveWithCells="1">
                  <from>
                    <xdr:col>11</xdr:col>
                    <xdr:colOff>85725</xdr:colOff>
                    <xdr:row>305</xdr:row>
                    <xdr:rowOff>28575</xdr:rowOff>
                  </from>
                  <to>
                    <xdr:col>11</xdr:col>
                    <xdr:colOff>371475</xdr:colOff>
                    <xdr:row>305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31" name="Option Button 324">
              <controlPr defaultSize="0" autoFill="0" autoLine="0" autoPict="0">
                <anchor moveWithCells="1">
                  <from>
                    <xdr:col>10</xdr:col>
                    <xdr:colOff>76200</xdr:colOff>
                    <xdr:row>246</xdr:row>
                    <xdr:rowOff>209550</xdr:rowOff>
                  </from>
                  <to>
                    <xdr:col>10</xdr:col>
                    <xdr:colOff>361950</xdr:colOff>
                    <xdr:row>246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32" name="Group Box 325">
              <controlPr defaultSize="0" print="0" autoFill="0" autoPict="0">
                <anchor moveWithCells="1">
                  <from>
                    <xdr:col>10</xdr:col>
                    <xdr:colOff>0</xdr:colOff>
                    <xdr:row>32</xdr:row>
                    <xdr:rowOff>9525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33" name="Group Box 374">
              <controlPr locked="0" defaultSize="0" print="0" autoFill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34" name="Group Box 376">
              <controlPr defaultSize="0" print="0" autoFill="0" autoPict="0">
                <anchor moveWithCells="1">
                  <from>
                    <xdr:col>10</xdr:col>
                    <xdr:colOff>0</xdr:colOff>
                    <xdr:row>74</xdr:row>
                    <xdr:rowOff>9525</xdr:rowOff>
                  </from>
                  <to>
                    <xdr:col>12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35" name="Group Box 377">
              <controlPr defaultSize="0" print="0" autoFill="0" autoPict="0">
                <anchor moveWithCells="1">
                  <from>
                    <xdr:col>10</xdr:col>
                    <xdr:colOff>0</xdr:colOff>
                    <xdr:row>82</xdr:row>
                    <xdr:rowOff>9525</xdr:rowOff>
                  </from>
                  <to>
                    <xdr:col>12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36" name="Group Box 378">
              <controlPr defaultSize="0" print="0" autoFill="0" autoPict="0">
                <anchor moveWithCells="1">
                  <from>
                    <xdr:col>10</xdr:col>
                    <xdr:colOff>0</xdr:colOff>
                    <xdr:row>86</xdr:row>
                    <xdr:rowOff>9525</xdr:rowOff>
                  </from>
                  <to>
                    <xdr:col>12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37" name="Group Box 379">
              <controlPr defaultSize="0" print="0" autoFill="0" autoPict="0">
                <anchor moveWithCells="1">
                  <from>
                    <xdr:col>10</xdr:col>
                    <xdr:colOff>9525</xdr:colOff>
                    <xdr:row>96</xdr:row>
                    <xdr:rowOff>9525</xdr:rowOff>
                  </from>
                  <to>
                    <xdr:col>12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38" name="Group Box 380">
              <controlPr defaultSize="0" print="0" autoFill="0" autoPict="0">
                <anchor moveWithCells="1">
                  <from>
                    <xdr:col>10</xdr:col>
                    <xdr:colOff>0</xdr:colOff>
                    <xdr:row>105</xdr:row>
                    <xdr:rowOff>9525</xdr:rowOff>
                  </from>
                  <to>
                    <xdr:col>12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39" name="Group Box 381">
              <controlPr defaultSize="0" print="0" autoFill="0" autoPict="0">
                <anchor moveWithCells="1">
                  <from>
                    <xdr:col>10</xdr:col>
                    <xdr:colOff>0</xdr:colOff>
                    <xdr:row>117</xdr:row>
                    <xdr:rowOff>0</xdr:rowOff>
                  </from>
                  <to>
                    <xdr:col>12</xdr:col>
                    <xdr:colOff>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40" name="Group Box 382">
              <controlPr defaultSize="0" print="0" autoFill="0" autoPict="0">
                <anchor moveWithCells="1">
                  <from>
                    <xdr:col>10</xdr:col>
                    <xdr:colOff>0</xdr:colOff>
                    <xdr:row>120</xdr:row>
                    <xdr:rowOff>0</xdr:rowOff>
                  </from>
                  <to>
                    <xdr:col>12</xdr:col>
                    <xdr:colOff>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41" name="Group Box 383">
              <controlPr defaultSize="0" print="0" autoFill="0" autoPict="0">
                <anchor moveWithCells="1">
                  <from>
                    <xdr:col>10</xdr:col>
                    <xdr:colOff>0</xdr:colOff>
                    <xdr:row>119</xdr:row>
                    <xdr:rowOff>0</xdr:rowOff>
                  </from>
                  <to>
                    <xdr:col>12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42" name="Group Box 384">
              <controlPr defaultSize="0" print="0" autoFill="0" autoPict="0">
                <anchor moveWithCells="1">
                  <from>
                    <xdr:col>10</xdr:col>
                    <xdr:colOff>0</xdr:colOff>
                    <xdr:row>127</xdr:row>
                    <xdr:rowOff>9525</xdr:rowOff>
                  </from>
                  <to>
                    <xdr:col>12</xdr:col>
                    <xdr:colOff>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43" name="Group Box 386">
              <controlPr defaultSize="0" print="0" autoFill="0" autoPict="0">
                <anchor moveWithCells="1">
                  <from>
                    <xdr:col>10</xdr:col>
                    <xdr:colOff>0</xdr:colOff>
                    <xdr:row>142</xdr:row>
                    <xdr:rowOff>9525</xdr:rowOff>
                  </from>
                  <to>
                    <xdr:col>12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44" name="Group Box 387">
              <controlPr defaultSize="0" print="0" autoFill="0" autoPict="0">
                <anchor moveWithCells="1">
                  <from>
                    <xdr:col>10</xdr:col>
                    <xdr:colOff>0</xdr:colOff>
                    <xdr:row>158</xdr:row>
                    <xdr:rowOff>9525</xdr:rowOff>
                  </from>
                  <to>
                    <xdr:col>12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45" name="Group Box 388">
              <controlPr defaultSize="0" print="0" autoFill="0" autoPict="0">
                <anchor moveWithCells="1">
                  <from>
                    <xdr:col>10</xdr:col>
                    <xdr:colOff>0</xdr:colOff>
                    <xdr:row>166</xdr:row>
                    <xdr:rowOff>9525</xdr:rowOff>
                  </from>
                  <to>
                    <xdr:col>12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46" name="Group Box 389">
              <controlPr defaultSize="0" print="0" autoFill="0" autoPict="0">
                <anchor moveWithCells="1">
                  <from>
                    <xdr:col>10</xdr:col>
                    <xdr:colOff>0</xdr:colOff>
                    <xdr:row>172</xdr:row>
                    <xdr:rowOff>9525</xdr:rowOff>
                  </from>
                  <to>
                    <xdr:col>12</xdr:col>
                    <xdr:colOff>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47" name="Group Box 390">
              <controlPr defaultSize="0" print="0" autoFill="0" autoPict="0">
                <anchor moveWithCells="1">
                  <from>
                    <xdr:col>10</xdr:col>
                    <xdr:colOff>0</xdr:colOff>
                    <xdr:row>186</xdr:row>
                    <xdr:rowOff>9525</xdr:rowOff>
                  </from>
                  <to>
                    <xdr:col>12</xdr:col>
                    <xdr:colOff>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48" name="Group Box 391">
              <controlPr defaultSize="0" print="0" autoFill="0" autoPict="0">
                <anchor moveWithCells="1">
                  <from>
                    <xdr:col>10</xdr:col>
                    <xdr:colOff>0</xdr:colOff>
                    <xdr:row>197</xdr:row>
                    <xdr:rowOff>9525</xdr:rowOff>
                  </from>
                  <to>
                    <xdr:col>12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49" name="Group Box 392">
              <controlPr defaultSize="0" print="0" autoFill="0" autoPict="0">
                <anchor moveWithCells="1">
                  <from>
                    <xdr:col>10</xdr:col>
                    <xdr:colOff>0</xdr:colOff>
                    <xdr:row>201</xdr:row>
                    <xdr:rowOff>9525</xdr:rowOff>
                  </from>
                  <to>
                    <xdr:col>12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50" name="Group Box 393">
              <controlPr defaultSize="0" print="0" autoFill="0" autoPict="0">
                <anchor moveWithCells="1">
                  <from>
                    <xdr:col>10</xdr:col>
                    <xdr:colOff>0</xdr:colOff>
                    <xdr:row>199</xdr:row>
                    <xdr:rowOff>9525</xdr:rowOff>
                  </from>
                  <to>
                    <xdr:col>12</xdr:col>
                    <xdr:colOff>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51" name="Group Box 394">
              <controlPr defaultSize="0" print="0" autoFill="0" autoPict="0">
                <anchor moveWithCells="1">
                  <from>
                    <xdr:col>10</xdr:col>
                    <xdr:colOff>0</xdr:colOff>
                    <xdr:row>204</xdr:row>
                    <xdr:rowOff>9525</xdr:rowOff>
                  </from>
                  <to>
                    <xdr:col>12</xdr:col>
                    <xdr:colOff>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52" name="Group Box 395">
              <controlPr defaultSize="0" print="0" autoFill="0" autoPict="0">
                <anchor moveWithCells="1">
                  <from>
                    <xdr:col>10</xdr:col>
                    <xdr:colOff>0</xdr:colOff>
                    <xdr:row>205</xdr:row>
                    <xdr:rowOff>9525</xdr:rowOff>
                  </from>
                  <to>
                    <xdr:col>12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53" name="Group Box 396">
              <controlPr defaultSize="0" print="0" autoFill="0" autoPict="0">
                <anchor moveWithCells="1">
                  <from>
                    <xdr:col>10</xdr:col>
                    <xdr:colOff>0</xdr:colOff>
                    <xdr:row>206</xdr:row>
                    <xdr:rowOff>9525</xdr:rowOff>
                  </from>
                  <to>
                    <xdr:col>12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54" name="Group Box 397">
              <controlPr defaultSize="0" print="0" autoFill="0" autoPict="0">
                <anchor moveWithCells="1">
                  <from>
                    <xdr:col>10</xdr:col>
                    <xdr:colOff>0</xdr:colOff>
                    <xdr:row>208</xdr:row>
                    <xdr:rowOff>9525</xdr:rowOff>
                  </from>
                  <to>
                    <xdr:col>12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55" name="Group Box 398">
              <controlPr defaultSize="0" print="0" autoFill="0" autoPict="0">
                <anchor moveWithCells="1">
                  <from>
                    <xdr:col>10</xdr:col>
                    <xdr:colOff>0</xdr:colOff>
                    <xdr:row>209</xdr:row>
                    <xdr:rowOff>9525</xdr:rowOff>
                  </from>
                  <to>
                    <xdr:col>12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56" name="Group Box 399">
              <controlPr defaultSize="0" print="0" autoFill="0" autoPict="0">
                <anchor moveWithCells="1">
                  <from>
                    <xdr:col>10</xdr:col>
                    <xdr:colOff>0</xdr:colOff>
                    <xdr:row>210</xdr:row>
                    <xdr:rowOff>9525</xdr:rowOff>
                  </from>
                  <to>
                    <xdr:col>12</xdr:col>
                    <xdr:colOff>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57" name="Group Box 400">
              <controlPr defaultSize="0" print="0" autoFill="0" autoPict="0">
                <anchor moveWithCells="1">
                  <from>
                    <xdr:col>10</xdr:col>
                    <xdr:colOff>0</xdr:colOff>
                    <xdr:row>211</xdr:row>
                    <xdr:rowOff>9525</xdr:rowOff>
                  </from>
                  <to>
                    <xdr:col>12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58" name="Group Box 401">
              <controlPr defaultSize="0" print="0" autoFill="0" autoPict="0">
                <anchor moveWithCells="1">
                  <from>
                    <xdr:col>10</xdr:col>
                    <xdr:colOff>0</xdr:colOff>
                    <xdr:row>218</xdr:row>
                    <xdr:rowOff>9525</xdr:rowOff>
                  </from>
                  <to>
                    <xdr:col>12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59" name="Group Box 402">
              <controlPr defaultSize="0" print="0" autoFill="0" autoPict="0">
                <anchor moveWithCells="1">
                  <from>
                    <xdr:col>10</xdr:col>
                    <xdr:colOff>0</xdr:colOff>
                    <xdr:row>219</xdr:row>
                    <xdr:rowOff>9525</xdr:rowOff>
                  </from>
                  <to>
                    <xdr:col>12</xdr:col>
                    <xdr:colOff>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60" name="Group Box 403">
              <controlPr defaultSize="0" print="0" autoFill="0" autoPict="0">
                <anchor moveWithCells="1">
                  <from>
                    <xdr:col>10</xdr:col>
                    <xdr:colOff>0</xdr:colOff>
                    <xdr:row>220</xdr:row>
                    <xdr:rowOff>9525</xdr:rowOff>
                  </from>
                  <to>
                    <xdr:col>12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61" name="Group Box 404">
              <controlPr defaultSize="0" print="0" autoFill="0" autoPict="0">
                <anchor moveWithCells="1">
                  <from>
                    <xdr:col>10</xdr:col>
                    <xdr:colOff>0</xdr:colOff>
                    <xdr:row>223</xdr:row>
                    <xdr:rowOff>9525</xdr:rowOff>
                  </from>
                  <to>
                    <xdr:col>12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62" name="Group Box 405">
              <controlPr defaultSize="0" print="0" autoFill="0" autoPict="0">
                <anchor moveWithCells="1">
                  <from>
                    <xdr:col>10</xdr:col>
                    <xdr:colOff>0</xdr:colOff>
                    <xdr:row>224</xdr:row>
                    <xdr:rowOff>9525</xdr:rowOff>
                  </from>
                  <to>
                    <xdr:col>12</xdr:col>
                    <xdr:colOff>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3" name="Group Box 406">
              <controlPr defaultSize="0" print="0" autoFill="0" autoPict="0">
                <anchor moveWithCells="1">
                  <from>
                    <xdr:col>10</xdr:col>
                    <xdr:colOff>0</xdr:colOff>
                    <xdr:row>226</xdr:row>
                    <xdr:rowOff>9525</xdr:rowOff>
                  </from>
                  <to>
                    <xdr:col>12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64" name="Group Box 407">
              <controlPr defaultSize="0" print="0" autoFill="0" autoPict="0">
                <anchor moveWithCells="1">
                  <from>
                    <xdr:col>10</xdr:col>
                    <xdr:colOff>0</xdr:colOff>
                    <xdr:row>228</xdr:row>
                    <xdr:rowOff>9525</xdr:rowOff>
                  </from>
                  <to>
                    <xdr:col>12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65" name="Group Box 408">
              <controlPr defaultSize="0" print="0" autoFill="0" autoPict="0">
                <anchor moveWithCells="1">
                  <from>
                    <xdr:col>10</xdr:col>
                    <xdr:colOff>0</xdr:colOff>
                    <xdr:row>234</xdr:row>
                    <xdr:rowOff>9525</xdr:rowOff>
                  </from>
                  <to>
                    <xdr:col>12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66" name="Group Box 409">
              <controlPr defaultSize="0" print="0" autoFill="0" autoPict="0">
                <anchor moveWithCells="1">
                  <from>
                    <xdr:col>10</xdr:col>
                    <xdr:colOff>0</xdr:colOff>
                    <xdr:row>236</xdr:row>
                    <xdr:rowOff>9525</xdr:rowOff>
                  </from>
                  <to>
                    <xdr:col>12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67" name="Option Button 411">
              <controlPr defaultSize="0" autoFill="0" autoLine="0" autoPict="0">
                <anchor moveWithCells="1">
                  <from>
                    <xdr:col>10</xdr:col>
                    <xdr:colOff>85725</xdr:colOff>
                    <xdr:row>293</xdr:row>
                    <xdr:rowOff>28575</xdr:rowOff>
                  </from>
                  <to>
                    <xdr:col>10</xdr:col>
                    <xdr:colOff>371475</xdr:colOff>
                    <xdr:row>293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68" name="Group Box 414">
              <controlPr defaultSize="0" print="0" autoFill="0" autoPict="0">
                <anchor moveWithCells="1">
                  <from>
                    <xdr:col>10</xdr:col>
                    <xdr:colOff>0</xdr:colOff>
                    <xdr:row>306</xdr:row>
                    <xdr:rowOff>9525</xdr:rowOff>
                  </from>
                  <to>
                    <xdr:col>12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69" name="Group Box 415">
              <controlPr defaultSize="0" print="0" autoFill="0" autoPict="0">
                <anchor moveWithCells="1">
                  <from>
                    <xdr:col>10</xdr:col>
                    <xdr:colOff>0</xdr:colOff>
                    <xdr:row>323</xdr:row>
                    <xdr:rowOff>9525</xdr:rowOff>
                  </from>
                  <to>
                    <xdr:col>12</xdr:col>
                    <xdr:colOff>0</xdr:colOff>
                    <xdr:row>324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70" name="Group Box 416">
              <controlPr defaultSize="0" print="0" autoFill="0" autoPict="0">
                <anchor moveWithCells="1">
                  <from>
                    <xdr:col>10</xdr:col>
                    <xdr:colOff>0</xdr:colOff>
                    <xdr:row>325</xdr:row>
                    <xdr:rowOff>9525</xdr:rowOff>
                  </from>
                  <to>
                    <xdr:col>12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71" name="Group Box 417">
              <controlPr defaultSize="0" print="0" autoFill="0" autoPict="0">
                <anchor moveWithCells="1">
                  <from>
                    <xdr:col>10</xdr:col>
                    <xdr:colOff>0</xdr:colOff>
                    <xdr:row>350</xdr:row>
                    <xdr:rowOff>9525</xdr:rowOff>
                  </from>
                  <to>
                    <xdr:col>12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72" name="Option Button 418">
              <controlPr defaultSize="0" autoFill="0" autoLine="0" autoPict="0">
                <anchor moveWithCells="1">
                  <from>
                    <xdr:col>11</xdr:col>
                    <xdr:colOff>85725</xdr:colOff>
                    <xdr:row>348</xdr:row>
                    <xdr:rowOff>28575</xdr:rowOff>
                  </from>
                  <to>
                    <xdr:col>11</xdr:col>
                    <xdr:colOff>371475</xdr:colOff>
                    <xdr:row>348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73" name="Group Box 419">
              <controlPr defaultSize="0" print="0" autoFill="0" autoPict="0">
                <anchor moveWithCells="1">
                  <from>
                    <xdr:col>10</xdr:col>
                    <xdr:colOff>9525</xdr:colOff>
                    <xdr:row>37</xdr:row>
                    <xdr:rowOff>9525</xdr:rowOff>
                  </from>
                  <to>
                    <xdr:col>11</xdr:col>
                    <xdr:colOff>504825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74" name="Group Box 420">
              <controlPr defaultSize="0" print="0" autoFill="0" autoPict="0">
                <anchor moveWithCells="1">
                  <from>
                    <xdr:col>10</xdr:col>
                    <xdr:colOff>9525</xdr:colOff>
                    <xdr:row>41</xdr:row>
                    <xdr:rowOff>9525</xdr:rowOff>
                  </from>
                  <to>
                    <xdr:col>11</xdr:col>
                    <xdr:colOff>504825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75" name="Group Box 421">
              <controlPr defaultSize="0" print="0" autoFill="0" autoPict="0">
                <anchor moveWithCells="1">
                  <from>
                    <xdr:col>10</xdr:col>
                    <xdr:colOff>9525</xdr:colOff>
                    <xdr:row>47</xdr:row>
                    <xdr:rowOff>9525</xdr:rowOff>
                  </from>
                  <to>
                    <xdr:col>11</xdr:col>
                    <xdr:colOff>504825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76" name="Group Box 422">
              <controlPr defaultSize="0" print="0" autoFill="0" autoPict="0">
                <anchor moveWithCells="1">
                  <from>
                    <xdr:col>10</xdr:col>
                    <xdr:colOff>9525</xdr:colOff>
                    <xdr:row>54</xdr:row>
                    <xdr:rowOff>9525</xdr:rowOff>
                  </from>
                  <to>
                    <xdr:col>11</xdr:col>
                    <xdr:colOff>504825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77" name="Group Box 423">
              <controlPr defaultSize="0" print="0" autoFill="0" autoPict="0">
                <anchor moveWithCells="1">
                  <from>
                    <xdr:col>10</xdr:col>
                    <xdr:colOff>9525</xdr:colOff>
                    <xdr:row>55</xdr:row>
                    <xdr:rowOff>9525</xdr:rowOff>
                  </from>
                  <to>
                    <xdr:col>11</xdr:col>
                    <xdr:colOff>504825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78" name="Group Box 424">
              <controlPr defaultSize="0" print="0" autoFill="0" autoPict="0">
                <anchor moveWithCells="1">
                  <from>
                    <xdr:col>10</xdr:col>
                    <xdr:colOff>9525</xdr:colOff>
                    <xdr:row>64</xdr:row>
                    <xdr:rowOff>9525</xdr:rowOff>
                  </from>
                  <to>
                    <xdr:col>11</xdr:col>
                    <xdr:colOff>504825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79" name="Group Box 425">
              <controlPr defaultSize="0" print="0" autoFill="0" autoPict="0">
                <anchor moveWithCells="1">
                  <from>
                    <xdr:col>10</xdr:col>
                    <xdr:colOff>9525</xdr:colOff>
                    <xdr:row>84</xdr:row>
                    <xdr:rowOff>9525</xdr:rowOff>
                  </from>
                  <to>
                    <xdr:col>11</xdr:col>
                    <xdr:colOff>504825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80" name="Group Box 426">
              <controlPr defaultSize="0" print="0" autoFill="0" autoPict="0">
                <anchor moveWithCells="1">
                  <from>
                    <xdr:col>10</xdr:col>
                    <xdr:colOff>9525</xdr:colOff>
                    <xdr:row>88</xdr:row>
                    <xdr:rowOff>9525</xdr:rowOff>
                  </from>
                  <to>
                    <xdr:col>11</xdr:col>
                    <xdr:colOff>504825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81" name="Group Box 427">
              <controlPr defaultSize="0" print="0" autoFill="0" autoPict="0">
                <anchor moveWithCells="1">
                  <from>
                    <xdr:col>10</xdr:col>
                    <xdr:colOff>9525</xdr:colOff>
                    <xdr:row>90</xdr:row>
                    <xdr:rowOff>9525</xdr:rowOff>
                  </from>
                  <to>
                    <xdr:col>11</xdr:col>
                    <xdr:colOff>504825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82" name="Group Box 428">
              <controlPr defaultSize="0" print="0" autoFill="0" autoPict="0">
                <anchor moveWithCells="1">
                  <from>
                    <xdr:col>10</xdr:col>
                    <xdr:colOff>9525</xdr:colOff>
                    <xdr:row>92</xdr:row>
                    <xdr:rowOff>9525</xdr:rowOff>
                  </from>
                  <to>
                    <xdr:col>11</xdr:col>
                    <xdr:colOff>504825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83" name="Group Box 429">
              <controlPr defaultSize="0" print="0" autoFill="0" autoPict="0">
                <anchor moveWithCells="1">
                  <from>
                    <xdr:col>10</xdr:col>
                    <xdr:colOff>9525</xdr:colOff>
                    <xdr:row>94</xdr:row>
                    <xdr:rowOff>9525</xdr:rowOff>
                  </from>
                  <to>
                    <xdr:col>11</xdr:col>
                    <xdr:colOff>504825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84" name="Group Box 430">
              <controlPr defaultSize="0" print="0" autoFill="0" autoPict="0">
                <anchor moveWithCells="1">
                  <from>
                    <xdr:col>10</xdr:col>
                    <xdr:colOff>9525</xdr:colOff>
                    <xdr:row>97</xdr:row>
                    <xdr:rowOff>0</xdr:rowOff>
                  </from>
                  <to>
                    <xdr:col>12</xdr:col>
                    <xdr:colOff>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85" name="Group Box 431">
              <controlPr defaultSize="0" print="0" autoFill="0" autoPict="0">
                <anchor moveWithCells="1">
                  <from>
                    <xdr:col>10</xdr:col>
                    <xdr:colOff>9525</xdr:colOff>
                    <xdr:row>98</xdr:row>
                    <xdr:rowOff>9525</xdr:rowOff>
                  </from>
                  <to>
                    <xdr:col>12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86" name="Group Box 432">
              <controlPr defaultSize="0" print="0" autoFill="0" autoPict="0">
                <anchor moveWithCells="1">
                  <from>
                    <xdr:col>10</xdr:col>
                    <xdr:colOff>9525</xdr:colOff>
                    <xdr:row>101</xdr:row>
                    <xdr:rowOff>9525</xdr:rowOff>
                  </from>
                  <to>
                    <xdr:col>11</xdr:col>
                    <xdr:colOff>504825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87" name="Group Box 433">
              <controlPr defaultSize="0" print="0" autoFill="0" autoPict="0">
                <anchor moveWithCells="1">
                  <from>
                    <xdr:col>10</xdr:col>
                    <xdr:colOff>9525</xdr:colOff>
                    <xdr:row>108</xdr:row>
                    <xdr:rowOff>9525</xdr:rowOff>
                  </from>
                  <to>
                    <xdr:col>11</xdr:col>
                    <xdr:colOff>504825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88" name="Group Box 436">
              <controlPr defaultSize="0" print="0" autoFill="0" autoPict="0">
                <anchor moveWithCells="1">
                  <from>
                    <xdr:col>10</xdr:col>
                    <xdr:colOff>9525</xdr:colOff>
                    <xdr:row>122</xdr:row>
                    <xdr:rowOff>9525</xdr:rowOff>
                  </from>
                  <to>
                    <xdr:col>15</xdr:col>
                    <xdr:colOff>9525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89" name="Group Box 438">
              <controlPr defaultSize="0" print="0" autoFill="0" autoPict="0">
                <anchor moveWithCells="1">
                  <from>
                    <xdr:col>10</xdr:col>
                    <xdr:colOff>9525</xdr:colOff>
                    <xdr:row>129</xdr:row>
                    <xdr:rowOff>9525</xdr:rowOff>
                  </from>
                  <to>
                    <xdr:col>12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90" name="Group Box 439">
              <controlPr defaultSize="0" print="0" autoFill="0" autoPict="0">
                <anchor moveWithCells="1">
                  <from>
                    <xdr:col>10</xdr:col>
                    <xdr:colOff>9525</xdr:colOff>
                    <xdr:row>133</xdr:row>
                    <xdr:rowOff>9525</xdr:rowOff>
                  </from>
                  <to>
                    <xdr:col>11</xdr:col>
                    <xdr:colOff>504825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91" name="Group Box 440">
              <controlPr defaultSize="0" print="0" autoFill="0" autoPict="0">
                <anchor moveWithCells="1">
                  <from>
                    <xdr:col>10</xdr:col>
                    <xdr:colOff>9525</xdr:colOff>
                    <xdr:row>135</xdr:row>
                    <xdr:rowOff>9525</xdr:rowOff>
                  </from>
                  <to>
                    <xdr:col>11</xdr:col>
                    <xdr:colOff>504825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92" name="Group Box 444">
              <controlPr defaultSize="0" print="0" autoFill="0" autoPict="0">
                <anchor moveWithCells="1">
                  <from>
                    <xdr:col>10</xdr:col>
                    <xdr:colOff>9525</xdr:colOff>
                    <xdr:row>159</xdr:row>
                    <xdr:rowOff>9525</xdr:rowOff>
                  </from>
                  <to>
                    <xdr:col>11</xdr:col>
                    <xdr:colOff>504825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93" name="Group Box 445">
              <controlPr defaultSize="0" print="0" autoFill="0" autoPict="0">
                <anchor moveWithCells="1">
                  <from>
                    <xdr:col>10</xdr:col>
                    <xdr:colOff>9525</xdr:colOff>
                    <xdr:row>160</xdr:row>
                    <xdr:rowOff>9525</xdr:rowOff>
                  </from>
                  <to>
                    <xdr:col>11</xdr:col>
                    <xdr:colOff>504825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94" name="Group Box 446">
              <controlPr defaultSize="0" print="0" autoFill="0" autoPict="0">
                <anchor moveWithCells="1">
                  <from>
                    <xdr:col>10</xdr:col>
                    <xdr:colOff>9525</xdr:colOff>
                    <xdr:row>161</xdr:row>
                    <xdr:rowOff>9525</xdr:rowOff>
                  </from>
                  <to>
                    <xdr:col>11</xdr:col>
                    <xdr:colOff>504825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95" name="Group Box 447">
              <controlPr defaultSize="0" print="0" autoFill="0" autoPict="0">
                <anchor moveWithCells="1">
                  <from>
                    <xdr:col>10</xdr:col>
                    <xdr:colOff>9525</xdr:colOff>
                    <xdr:row>163</xdr:row>
                    <xdr:rowOff>9525</xdr:rowOff>
                  </from>
                  <to>
                    <xdr:col>11</xdr:col>
                    <xdr:colOff>504825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96" name="Group Box 448">
              <controlPr defaultSize="0" print="0" autoFill="0" autoPict="0">
                <anchor moveWithCells="1">
                  <from>
                    <xdr:col>10</xdr:col>
                    <xdr:colOff>9525</xdr:colOff>
                    <xdr:row>168</xdr:row>
                    <xdr:rowOff>9525</xdr:rowOff>
                  </from>
                  <to>
                    <xdr:col>11</xdr:col>
                    <xdr:colOff>504825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97" name="Group Box 449">
              <controlPr defaultSize="0" print="0" autoFill="0" autoPict="0">
                <anchor moveWithCells="1">
                  <from>
                    <xdr:col>10</xdr:col>
                    <xdr:colOff>9525</xdr:colOff>
                    <xdr:row>176</xdr:row>
                    <xdr:rowOff>9525</xdr:rowOff>
                  </from>
                  <to>
                    <xdr:col>11</xdr:col>
                    <xdr:colOff>504825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98" name="Group Box 450">
              <controlPr defaultSize="0" print="0" autoFill="0" autoPict="0">
                <anchor moveWithCells="1">
                  <from>
                    <xdr:col>10</xdr:col>
                    <xdr:colOff>9525</xdr:colOff>
                    <xdr:row>180</xdr:row>
                    <xdr:rowOff>9525</xdr:rowOff>
                  </from>
                  <to>
                    <xdr:col>11</xdr:col>
                    <xdr:colOff>504825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99" name="Group Box 451">
              <controlPr defaultSize="0" print="0" autoFill="0" autoPict="0">
                <anchor moveWithCells="1">
                  <from>
                    <xdr:col>10</xdr:col>
                    <xdr:colOff>9525</xdr:colOff>
                    <xdr:row>182</xdr:row>
                    <xdr:rowOff>9525</xdr:rowOff>
                  </from>
                  <to>
                    <xdr:col>11</xdr:col>
                    <xdr:colOff>504825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00" name="Group Box 452">
              <controlPr defaultSize="0" print="0" autoFill="0" autoPict="0">
                <anchor moveWithCells="1">
                  <from>
                    <xdr:col>10</xdr:col>
                    <xdr:colOff>9525</xdr:colOff>
                    <xdr:row>184</xdr:row>
                    <xdr:rowOff>9525</xdr:rowOff>
                  </from>
                  <to>
                    <xdr:col>11</xdr:col>
                    <xdr:colOff>504825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01" name="Group Box 456">
              <controlPr defaultSize="0" print="0" autoFill="0" autoPict="0">
                <anchor moveWithCells="1">
                  <from>
                    <xdr:col>10</xdr:col>
                    <xdr:colOff>9525</xdr:colOff>
                    <xdr:row>203</xdr:row>
                    <xdr:rowOff>9525</xdr:rowOff>
                  </from>
                  <to>
                    <xdr:col>11</xdr:col>
                    <xdr:colOff>504825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02" name="Group Box 457">
              <controlPr defaultSize="0" print="0" autoFill="0" autoPict="0">
                <anchor moveWithCells="1">
                  <from>
                    <xdr:col>10</xdr:col>
                    <xdr:colOff>9525</xdr:colOff>
                    <xdr:row>222</xdr:row>
                    <xdr:rowOff>9525</xdr:rowOff>
                  </from>
                  <to>
                    <xdr:col>11</xdr:col>
                    <xdr:colOff>504825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03" name="Group Box 458">
              <controlPr defaultSize="0" print="0" autoFill="0" autoPict="0">
                <anchor moveWithCells="1">
                  <from>
                    <xdr:col>10</xdr:col>
                    <xdr:colOff>9525</xdr:colOff>
                    <xdr:row>240</xdr:row>
                    <xdr:rowOff>9525</xdr:rowOff>
                  </from>
                  <to>
                    <xdr:col>11</xdr:col>
                    <xdr:colOff>504825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04" name="Group Box 459">
              <controlPr defaultSize="0" print="0" autoFill="0" autoPict="0">
                <anchor moveWithCells="1">
                  <from>
                    <xdr:col>10</xdr:col>
                    <xdr:colOff>9525</xdr:colOff>
                    <xdr:row>242</xdr:row>
                    <xdr:rowOff>9525</xdr:rowOff>
                  </from>
                  <to>
                    <xdr:col>11</xdr:col>
                    <xdr:colOff>504825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05" name="Group Box 460">
              <controlPr defaultSize="0" print="0" autoFill="0" autoPict="0">
                <anchor moveWithCells="1">
                  <from>
                    <xdr:col>10</xdr:col>
                    <xdr:colOff>9525</xdr:colOff>
                    <xdr:row>244</xdr:row>
                    <xdr:rowOff>9525</xdr:rowOff>
                  </from>
                  <to>
                    <xdr:col>11</xdr:col>
                    <xdr:colOff>504825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06" name="Group Box 466">
              <controlPr defaultSize="0" print="0" autoFill="0" autoPict="0">
                <anchor moveWithCells="1">
                  <from>
                    <xdr:col>10</xdr:col>
                    <xdr:colOff>9525</xdr:colOff>
                    <xdr:row>253</xdr:row>
                    <xdr:rowOff>9525</xdr:rowOff>
                  </from>
                  <to>
                    <xdr:col>11</xdr:col>
                    <xdr:colOff>504825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07" name="Group Box 467">
              <controlPr defaultSize="0" print="0" autoFill="0" autoPict="0">
                <anchor moveWithCells="1">
                  <from>
                    <xdr:col>10</xdr:col>
                    <xdr:colOff>9525</xdr:colOff>
                    <xdr:row>258</xdr:row>
                    <xdr:rowOff>9525</xdr:rowOff>
                  </from>
                  <to>
                    <xdr:col>11</xdr:col>
                    <xdr:colOff>504825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08" name="Group Box 468">
              <controlPr defaultSize="0" print="0" autoFill="0" autoPict="0">
                <anchor moveWithCells="1">
                  <from>
                    <xdr:col>10</xdr:col>
                    <xdr:colOff>9525</xdr:colOff>
                    <xdr:row>271</xdr:row>
                    <xdr:rowOff>9525</xdr:rowOff>
                  </from>
                  <to>
                    <xdr:col>11</xdr:col>
                    <xdr:colOff>504825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09" name="Group Box 470">
              <controlPr defaultSize="0" print="0" autoFill="0" autoPict="0">
                <anchor moveWithCells="1">
                  <from>
                    <xdr:col>10</xdr:col>
                    <xdr:colOff>9525</xdr:colOff>
                    <xdr:row>276</xdr:row>
                    <xdr:rowOff>9525</xdr:rowOff>
                  </from>
                  <to>
                    <xdr:col>11</xdr:col>
                    <xdr:colOff>504825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10" name="Group Box 471">
              <controlPr defaultSize="0" print="0" autoFill="0" autoPict="0">
                <anchor moveWithCells="1">
                  <from>
                    <xdr:col>10</xdr:col>
                    <xdr:colOff>9525</xdr:colOff>
                    <xdr:row>278</xdr:row>
                    <xdr:rowOff>9525</xdr:rowOff>
                  </from>
                  <to>
                    <xdr:col>11</xdr:col>
                    <xdr:colOff>504825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11" name="Group Box 472">
              <controlPr defaultSize="0" print="0" autoFill="0" autoPict="0">
                <anchor moveWithCells="1">
                  <from>
                    <xdr:col>10</xdr:col>
                    <xdr:colOff>9525</xdr:colOff>
                    <xdr:row>283</xdr:row>
                    <xdr:rowOff>9525</xdr:rowOff>
                  </from>
                  <to>
                    <xdr:col>11</xdr:col>
                    <xdr:colOff>504825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12" name="Group Box 473">
              <controlPr defaultSize="0" print="0" autoFill="0" autoPict="0">
                <anchor moveWithCells="1">
                  <from>
                    <xdr:col>10</xdr:col>
                    <xdr:colOff>9525</xdr:colOff>
                    <xdr:row>285</xdr:row>
                    <xdr:rowOff>9525</xdr:rowOff>
                  </from>
                  <to>
                    <xdr:col>11</xdr:col>
                    <xdr:colOff>504825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13" name="Group Box 474">
              <controlPr defaultSize="0" print="0" autoFill="0" autoPict="0">
                <anchor moveWithCells="1">
                  <from>
                    <xdr:col>10</xdr:col>
                    <xdr:colOff>9525</xdr:colOff>
                    <xdr:row>290</xdr:row>
                    <xdr:rowOff>9525</xdr:rowOff>
                  </from>
                  <to>
                    <xdr:col>11</xdr:col>
                    <xdr:colOff>504825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14" name="Group Box 475">
              <controlPr defaultSize="0" print="0" autoFill="0" autoPict="0">
                <anchor moveWithCells="1">
                  <from>
                    <xdr:col>10</xdr:col>
                    <xdr:colOff>9525</xdr:colOff>
                    <xdr:row>292</xdr:row>
                    <xdr:rowOff>9525</xdr:rowOff>
                  </from>
                  <to>
                    <xdr:col>11</xdr:col>
                    <xdr:colOff>504825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15" name="Group Box 476">
              <controlPr defaultSize="0" print="0" autoFill="0" autoPict="0">
                <anchor moveWithCells="1">
                  <from>
                    <xdr:col>10</xdr:col>
                    <xdr:colOff>9525</xdr:colOff>
                    <xdr:row>293</xdr:row>
                    <xdr:rowOff>9525</xdr:rowOff>
                  </from>
                  <to>
                    <xdr:col>11</xdr:col>
                    <xdr:colOff>504825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16" name="Group Box 477">
              <controlPr defaultSize="0" print="0" autoFill="0" autoPict="0">
                <anchor moveWithCells="1">
                  <from>
                    <xdr:col>10</xdr:col>
                    <xdr:colOff>9525</xdr:colOff>
                    <xdr:row>294</xdr:row>
                    <xdr:rowOff>9525</xdr:rowOff>
                  </from>
                  <to>
                    <xdr:col>11</xdr:col>
                    <xdr:colOff>504825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17" name="Group Box 478">
              <controlPr defaultSize="0" print="0" autoFill="0" autoPict="0">
                <anchor moveWithCells="1">
                  <from>
                    <xdr:col>10</xdr:col>
                    <xdr:colOff>9525</xdr:colOff>
                    <xdr:row>295</xdr:row>
                    <xdr:rowOff>9525</xdr:rowOff>
                  </from>
                  <to>
                    <xdr:col>11</xdr:col>
                    <xdr:colOff>504825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18" name="Group Box 479">
              <controlPr defaultSize="0" print="0" autoFill="0" autoPict="0">
                <anchor moveWithCells="1">
                  <from>
                    <xdr:col>10</xdr:col>
                    <xdr:colOff>9525</xdr:colOff>
                    <xdr:row>296</xdr:row>
                    <xdr:rowOff>9525</xdr:rowOff>
                  </from>
                  <to>
                    <xdr:col>11</xdr:col>
                    <xdr:colOff>504825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19" name="Group Box 480">
              <controlPr defaultSize="0" print="0" autoFill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11</xdr:col>
                    <xdr:colOff>504825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20" name="Group Box 481">
              <controlPr defaultSize="0" print="0" autoFill="0" autoPict="0">
                <anchor moveWithCells="1">
                  <from>
                    <xdr:col>10</xdr:col>
                    <xdr:colOff>0</xdr:colOff>
                    <xdr:row>305</xdr:row>
                    <xdr:rowOff>9525</xdr:rowOff>
                  </from>
                  <to>
                    <xdr:col>11</xdr:col>
                    <xdr:colOff>504825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21" name="Group Box 482">
              <controlPr defaultSize="0" print="0" autoFill="0" autoPict="0">
                <anchor moveWithCells="1">
                  <from>
                    <xdr:col>10</xdr:col>
                    <xdr:colOff>0</xdr:colOff>
                    <xdr:row>307</xdr:row>
                    <xdr:rowOff>9525</xdr:rowOff>
                  </from>
                  <to>
                    <xdr:col>11</xdr:col>
                    <xdr:colOff>504825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22" name="Group Box 483">
              <controlPr defaultSize="0" print="0" autoFill="0" autoPict="0">
                <anchor moveWithCells="1">
                  <from>
                    <xdr:col>10</xdr:col>
                    <xdr:colOff>9525</xdr:colOff>
                    <xdr:row>309</xdr:row>
                    <xdr:rowOff>9525</xdr:rowOff>
                  </from>
                  <to>
                    <xdr:col>11</xdr:col>
                    <xdr:colOff>504825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23" name="Group Box 484">
              <controlPr defaultSize="0" print="0" autoFill="0" autoPict="0">
                <anchor moveWithCells="1">
                  <from>
                    <xdr:col>10</xdr:col>
                    <xdr:colOff>9525</xdr:colOff>
                    <xdr:row>311</xdr:row>
                    <xdr:rowOff>9525</xdr:rowOff>
                  </from>
                  <to>
                    <xdr:col>11</xdr:col>
                    <xdr:colOff>504825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24" name="Group Box 485">
              <controlPr defaultSize="0" print="0" autoFill="0" autoPict="0">
                <anchor moveWithCells="1">
                  <from>
                    <xdr:col>10</xdr:col>
                    <xdr:colOff>9525</xdr:colOff>
                    <xdr:row>312</xdr:row>
                    <xdr:rowOff>9525</xdr:rowOff>
                  </from>
                  <to>
                    <xdr:col>11</xdr:col>
                    <xdr:colOff>504825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25" name="Group Box 486">
              <controlPr defaultSize="0" print="0" autoFill="0" autoPict="0">
                <anchor moveWithCells="1">
                  <from>
                    <xdr:col>10</xdr:col>
                    <xdr:colOff>9525</xdr:colOff>
                    <xdr:row>313</xdr:row>
                    <xdr:rowOff>9525</xdr:rowOff>
                  </from>
                  <to>
                    <xdr:col>11</xdr:col>
                    <xdr:colOff>504825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26" name="Group Box 487">
              <controlPr defaultSize="0" print="0" autoFill="0" autoPict="0">
                <anchor moveWithCells="1">
                  <from>
                    <xdr:col>10</xdr:col>
                    <xdr:colOff>9525</xdr:colOff>
                    <xdr:row>314</xdr:row>
                    <xdr:rowOff>9525</xdr:rowOff>
                  </from>
                  <to>
                    <xdr:col>11</xdr:col>
                    <xdr:colOff>504825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27" name="Group Box 488">
              <controlPr defaultSize="0" print="0" autoFill="0" autoPict="0">
                <anchor moveWithCells="1">
                  <from>
                    <xdr:col>10</xdr:col>
                    <xdr:colOff>9525</xdr:colOff>
                    <xdr:row>318</xdr:row>
                    <xdr:rowOff>9525</xdr:rowOff>
                  </from>
                  <to>
                    <xdr:col>11</xdr:col>
                    <xdr:colOff>504825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28" name="Group Box 489">
              <controlPr defaultSize="0" print="0" autoFill="0" autoPict="0">
                <anchor moveWithCells="1">
                  <from>
                    <xdr:col>10</xdr:col>
                    <xdr:colOff>9525</xdr:colOff>
                    <xdr:row>319</xdr:row>
                    <xdr:rowOff>9525</xdr:rowOff>
                  </from>
                  <to>
                    <xdr:col>11</xdr:col>
                    <xdr:colOff>504825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229" name="Group Box 490">
              <controlPr defaultSize="0" print="0" autoFill="0" autoPict="0">
                <anchor moveWithCells="1">
                  <from>
                    <xdr:col>10</xdr:col>
                    <xdr:colOff>9525</xdr:colOff>
                    <xdr:row>332</xdr:row>
                    <xdr:rowOff>9525</xdr:rowOff>
                  </from>
                  <to>
                    <xdr:col>11</xdr:col>
                    <xdr:colOff>504825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230" name="Group Box 492">
              <controlPr defaultSize="0" print="0" autoFill="0" autoPict="0">
                <anchor moveWithCells="1">
                  <from>
                    <xdr:col>10</xdr:col>
                    <xdr:colOff>9525</xdr:colOff>
                    <xdr:row>338</xdr:row>
                    <xdr:rowOff>9525</xdr:rowOff>
                  </from>
                  <to>
                    <xdr:col>11</xdr:col>
                    <xdr:colOff>504825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31" name="Group Box 493">
              <controlPr defaultSize="0" print="0" autoFill="0" autoPict="0">
                <anchor moveWithCells="1">
                  <from>
                    <xdr:col>10</xdr:col>
                    <xdr:colOff>9525</xdr:colOff>
                    <xdr:row>336</xdr:row>
                    <xdr:rowOff>9525</xdr:rowOff>
                  </from>
                  <to>
                    <xdr:col>11</xdr:col>
                    <xdr:colOff>504825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32" name="Group Box 494">
              <controlPr defaultSize="0" print="0" autoFill="0" autoPict="0">
                <anchor moveWithCells="1">
                  <from>
                    <xdr:col>10</xdr:col>
                    <xdr:colOff>9525</xdr:colOff>
                    <xdr:row>342</xdr:row>
                    <xdr:rowOff>9525</xdr:rowOff>
                  </from>
                  <to>
                    <xdr:col>11</xdr:col>
                    <xdr:colOff>504825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33" name="Group Box 495">
              <controlPr defaultSize="0" print="0" autoFill="0" autoPict="0">
                <anchor moveWithCells="1">
                  <from>
                    <xdr:col>10</xdr:col>
                    <xdr:colOff>9525</xdr:colOff>
                    <xdr:row>344</xdr:row>
                    <xdr:rowOff>9525</xdr:rowOff>
                  </from>
                  <to>
                    <xdr:col>11</xdr:col>
                    <xdr:colOff>504825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34" name="Group Box 496">
              <controlPr defaultSize="0" print="0" autoFill="0" autoPict="0">
                <anchor moveWithCells="1">
                  <from>
                    <xdr:col>10</xdr:col>
                    <xdr:colOff>9525</xdr:colOff>
                    <xdr:row>348</xdr:row>
                    <xdr:rowOff>9525</xdr:rowOff>
                  </from>
                  <to>
                    <xdr:col>11</xdr:col>
                    <xdr:colOff>504825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35" name="Group Box 497">
              <controlPr defaultSize="0" print="0" autoFill="0" autoPict="0">
                <anchor moveWithCells="1">
                  <from>
                    <xdr:col>10</xdr:col>
                    <xdr:colOff>9525</xdr:colOff>
                    <xdr:row>354</xdr:row>
                    <xdr:rowOff>9525</xdr:rowOff>
                  </from>
                  <to>
                    <xdr:col>11</xdr:col>
                    <xdr:colOff>504825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36" name="Group Box 498">
              <controlPr defaultSize="0" print="0" autoFill="0" autoPict="0">
                <anchor moveWithCells="1">
                  <from>
                    <xdr:col>10</xdr:col>
                    <xdr:colOff>9525</xdr:colOff>
                    <xdr:row>361</xdr:row>
                    <xdr:rowOff>9525</xdr:rowOff>
                  </from>
                  <to>
                    <xdr:col>11</xdr:col>
                    <xdr:colOff>504825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37" name="Group Box 499">
              <controlPr defaultSize="0" print="0" autoFill="0" autoPict="0">
                <anchor moveWithCells="1">
                  <from>
                    <xdr:col>10</xdr:col>
                    <xdr:colOff>9525</xdr:colOff>
                    <xdr:row>363</xdr:row>
                    <xdr:rowOff>9525</xdr:rowOff>
                  </from>
                  <to>
                    <xdr:col>11</xdr:col>
                    <xdr:colOff>504825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38" name="Group Box 500">
              <controlPr defaultSize="0" print="0" autoFill="0" autoPict="0">
                <anchor moveWithCells="1">
                  <from>
                    <xdr:col>10</xdr:col>
                    <xdr:colOff>9525</xdr:colOff>
                    <xdr:row>365</xdr:row>
                    <xdr:rowOff>9525</xdr:rowOff>
                  </from>
                  <to>
                    <xdr:col>11</xdr:col>
                    <xdr:colOff>504825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39" name="Group Box 501">
              <controlPr defaultSize="0" print="0" autoFill="0" autoPict="0">
                <anchor moveWithCells="1">
                  <from>
                    <xdr:col>10</xdr:col>
                    <xdr:colOff>0</xdr:colOff>
                    <xdr:row>380</xdr:row>
                    <xdr:rowOff>9525</xdr:rowOff>
                  </from>
                  <to>
                    <xdr:col>11</xdr:col>
                    <xdr:colOff>504825</xdr:colOff>
                    <xdr:row>381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40" name="Group Box 502">
              <controlPr defaultSize="0" print="0" autoFill="0" autoPict="0">
                <anchor moveWithCells="1">
                  <from>
                    <xdr:col>10</xdr:col>
                    <xdr:colOff>0</xdr:colOff>
                    <xdr:row>379</xdr:row>
                    <xdr:rowOff>9525</xdr:rowOff>
                  </from>
                  <to>
                    <xdr:col>11</xdr:col>
                    <xdr:colOff>504825</xdr:colOff>
                    <xdr:row>380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41" name="Group Box 503">
              <controlPr defaultSize="0" print="0" autoFill="0" autoPict="0">
                <anchor moveWithCells="1">
                  <from>
                    <xdr:col>10</xdr:col>
                    <xdr:colOff>9525</xdr:colOff>
                    <xdr:row>371</xdr:row>
                    <xdr:rowOff>9525</xdr:rowOff>
                  </from>
                  <to>
                    <xdr:col>11</xdr:col>
                    <xdr:colOff>504825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42" name="Group Box 504">
              <controlPr defaultSize="0" print="0" autoFill="0" autoPict="0">
                <anchor moveWithCells="1">
                  <from>
                    <xdr:col>10</xdr:col>
                    <xdr:colOff>9525</xdr:colOff>
                    <xdr:row>369</xdr:row>
                    <xdr:rowOff>9525</xdr:rowOff>
                  </from>
                  <to>
                    <xdr:col>11</xdr:col>
                    <xdr:colOff>504825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43" name="Group Box 505">
              <controlPr defaultSize="0" print="0" autoFill="0" autoPict="0">
                <anchor moveWithCells="1">
                  <from>
                    <xdr:col>10</xdr:col>
                    <xdr:colOff>9525</xdr:colOff>
                    <xdr:row>367</xdr:row>
                    <xdr:rowOff>9525</xdr:rowOff>
                  </from>
                  <to>
                    <xdr:col>11</xdr:col>
                    <xdr:colOff>504825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44" name="Group Box 506">
              <controlPr defaultSize="0" print="0" autoFill="0" autoPict="0">
                <anchor moveWithCells="1">
                  <from>
                    <xdr:col>10</xdr:col>
                    <xdr:colOff>0</xdr:colOff>
                    <xdr:row>378</xdr:row>
                    <xdr:rowOff>9525</xdr:rowOff>
                  </from>
                  <to>
                    <xdr:col>12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45" name="Group Box 507">
              <controlPr defaultSize="0" print="0" autoFill="0" autoPict="0">
                <anchor moveWithCells="1">
                  <from>
                    <xdr:col>10</xdr:col>
                    <xdr:colOff>0</xdr:colOff>
                    <xdr:row>45</xdr:row>
                    <xdr:rowOff>9525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46" name="Group Box 508">
              <controlPr defaultSize="0" print="0" autoFill="0" autoPict="0">
                <anchor moveWithCells="1">
                  <from>
                    <xdr:col>10</xdr:col>
                    <xdr:colOff>0</xdr:colOff>
                    <xdr:row>155</xdr:row>
                    <xdr:rowOff>9525</xdr:rowOff>
                  </from>
                  <to>
                    <xdr:col>12</xdr:col>
                    <xdr:colOff>0</xdr:colOff>
                    <xdr:row>155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47" name="Group Box 509">
              <controlPr defaultSize="0" print="0" autoFill="0" autoPict="0">
                <anchor moveWithCells="1">
                  <from>
                    <xdr:col>10</xdr:col>
                    <xdr:colOff>0</xdr:colOff>
                    <xdr:row>188</xdr:row>
                    <xdr:rowOff>9525</xdr:rowOff>
                  </from>
                  <to>
                    <xdr:col>12</xdr:col>
                    <xdr:colOff>0</xdr:colOff>
                    <xdr:row>188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248" name="Group Box 510">
              <controlPr defaultSize="0" print="0" autoFill="0" autoPict="0">
                <anchor moveWithCells="1">
                  <from>
                    <xdr:col>10</xdr:col>
                    <xdr:colOff>0</xdr:colOff>
                    <xdr:row>195</xdr:row>
                    <xdr:rowOff>9525</xdr:rowOff>
                  </from>
                  <to>
                    <xdr:col>12</xdr:col>
                    <xdr:colOff>0</xdr:colOff>
                    <xdr:row>195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249" name="Group Box 511">
              <controlPr defaultSize="0" print="0" autoFill="0" autoPict="0">
                <anchor moveWithCells="1">
                  <from>
                    <xdr:col>10</xdr:col>
                    <xdr:colOff>0</xdr:colOff>
                    <xdr:row>230</xdr:row>
                    <xdr:rowOff>9525</xdr:rowOff>
                  </from>
                  <to>
                    <xdr:col>12</xdr:col>
                    <xdr:colOff>0</xdr:colOff>
                    <xdr:row>230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50" name="Group Box 512">
              <controlPr defaultSize="0" print="0" autoFill="0" autoPict="0">
                <anchor moveWithCells="1">
                  <from>
                    <xdr:col>10</xdr:col>
                    <xdr:colOff>0</xdr:colOff>
                    <xdr:row>232</xdr:row>
                    <xdr:rowOff>9525</xdr:rowOff>
                  </from>
                  <to>
                    <xdr:col>12</xdr:col>
                    <xdr:colOff>0</xdr:colOff>
                    <xdr:row>232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251" name="Group Box 513">
              <controlPr defaultSize="0" print="0" autoFill="0" autoPict="0">
                <anchor moveWithCells="1">
                  <from>
                    <xdr:col>10</xdr:col>
                    <xdr:colOff>0</xdr:colOff>
                    <xdr:row>246</xdr:row>
                    <xdr:rowOff>9525</xdr:rowOff>
                  </from>
                  <to>
                    <xdr:col>12</xdr:col>
                    <xdr:colOff>0</xdr:colOff>
                    <xdr:row>246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252" name="Group Box 514">
              <controlPr defaultSize="0" print="0" autoFill="0" autoPict="0">
                <anchor moveWithCells="1">
                  <from>
                    <xdr:col>10</xdr:col>
                    <xdr:colOff>9525</xdr:colOff>
                    <xdr:row>238</xdr:row>
                    <xdr:rowOff>9525</xdr:rowOff>
                  </from>
                  <to>
                    <xdr:col>11</xdr:col>
                    <xdr:colOff>504825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53" name="Option Button 516">
              <controlPr defaultSize="0" autoFill="0" autoLine="0" autoPict="0">
                <anchor moveWithCells="1">
                  <from>
                    <xdr:col>11</xdr:col>
                    <xdr:colOff>85725</xdr:colOff>
                    <xdr:row>54</xdr:row>
                    <xdr:rowOff>28575</xdr:rowOff>
                  </from>
                  <to>
                    <xdr:col>11</xdr:col>
                    <xdr:colOff>371475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54" name="Option Button 517">
              <controlPr defaultSize="0" autoFill="0" autoLine="0" autoPict="0">
                <anchor moveWithCells="1">
                  <from>
                    <xdr:col>11</xdr:col>
                    <xdr:colOff>85725</xdr:colOff>
                    <xdr:row>55</xdr:row>
                    <xdr:rowOff>28575</xdr:rowOff>
                  </from>
                  <to>
                    <xdr:col>11</xdr:col>
                    <xdr:colOff>371475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255" name="Option Button 519">
              <controlPr defaultSize="0" autoFill="0" autoLine="0" autoPict="0">
                <anchor moveWithCells="1">
                  <from>
                    <xdr:col>11</xdr:col>
                    <xdr:colOff>85725</xdr:colOff>
                    <xdr:row>47</xdr:row>
                    <xdr:rowOff>28575</xdr:rowOff>
                  </from>
                  <to>
                    <xdr:col>11</xdr:col>
                    <xdr:colOff>371475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56" name="Option Button 520">
              <controlPr defaultSize="0" autoFill="0" autoLine="0" autoPict="0">
                <anchor moveWithCells="1">
                  <from>
                    <xdr:col>11</xdr:col>
                    <xdr:colOff>85725</xdr:colOff>
                    <xdr:row>41</xdr:row>
                    <xdr:rowOff>28575</xdr:rowOff>
                  </from>
                  <to>
                    <xdr:col>11</xdr:col>
                    <xdr:colOff>371475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257" name="Option Button 521">
              <controlPr defaultSize="0" autoFill="0" autoLine="0" autoPict="0">
                <anchor moveWithCells="1">
                  <from>
                    <xdr:col>11</xdr:col>
                    <xdr:colOff>85725</xdr:colOff>
                    <xdr:row>64</xdr:row>
                    <xdr:rowOff>28575</xdr:rowOff>
                  </from>
                  <to>
                    <xdr:col>11</xdr:col>
                    <xdr:colOff>371475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258" name="Option Button 522">
              <controlPr defaultSize="0" autoFill="0" autoLine="0" autoPict="0">
                <anchor moveWithCells="1">
                  <from>
                    <xdr:col>11</xdr:col>
                    <xdr:colOff>85725</xdr:colOff>
                    <xdr:row>88</xdr:row>
                    <xdr:rowOff>28575</xdr:rowOff>
                  </from>
                  <to>
                    <xdr:col>11</xdr:col>
                    <xdr:colOff>371475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259" name="Option Button 523">
              <controlPr defaultSize="0" autoFill="0" autoLine="0" autoPict="0">
                <anchor moveWithCells="1">
                  <from>
                    <xdr:col>11</xdr:col>
                    <xdr:colOff>85725</xdr:colOff>
                    <xdr:row>90</xdr:row>
                    <xdr:rowOff>28575</xdr:rowOff>
                  </from>
                  <to>
                    <xdr:col>11</xdr:col>
                    <xdr:colOff>371475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60" name="Option Button 524">
              <controlPr defaultSize="0" autoFill="0" autoLine="0" autoPict="0">
                <anchor moveWithCells="1">
                  <from>
                    <xdr:col>11</xdr:col>
                    <xdr:colOff>85725</xdr:colOff>
                    <xdr:row>92</xdr:row>
                    <xdr:rowOff>28575</xdr:rowOff>
                  </from>
                  <to>
                    <xdr:col>11</xdr:col>
                    <xdr:colOff>371475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61" name="Option Button 525">
              <controlPr defaultSize="0" autoFill="0" autoLine="0" autoPict="0">
                <anchor moveWithCells="1">
                  <from>
                    <xdr:col>11</xdr:col>
                    <xdr:colOff>85725</xdr:colOff>
                    <xdr:row>94</xdr:row>
                    <xdr:rowOff>28575</xdr:rowOff>
                  </from>
                  <to>
                    <xdr:col>11</xdr:col>
                    <xdr:colOff>371475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262" name="Option Button 527">
              <controlPr defaultSize="0" autoFill="0" autoLine="0" autoPict="0">
                <anchor moveWithCells="1">
                  <from>
                    <xdr:col>11</xdr:col>
                    <xdr:colOff>85725</xdr:colOff>
                    <xdr:row>98</xdr:row>
                    <xdr:rowOff>28575</xdr:rowOff>
                  </from>
                  <to>
                    <xdr:col>11</xdr:col>
                    <xdr:colOff>371475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63" name="Option Button 528">
              <controlPr defaultSize="0" autoFill="0" autoLine="0" autoPict="0">
                <anchor moveWithCells="1">
                  <from>
                    <xdr:col>11</xdr:col>
                    <xdr:colOff>76200</xdr:colOff>
                    <xdr:row>96</xdr:row>
                    <xdr:rowOff>114300</xdr:rowOff>
                  </from>
                  <to>
                    <xdr:col>11</xdr:col>
                    <xdr:colOff>361950</xdr:colOff>
                    <xdr:row>96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264" name="Option Button 529">
              <controlPr defaultSize="0" autoFill="0" autoLine="0" autoPict="0">
                <anchor moveWithCells="1">
                  <from>
                    <xdr:col>11</xdr:col>
                    <xdr:colOff>85725</xdr:colOff>
                    <xdr:row>84</xdr:row>
                    <xdr:rowOff>28575</xdr:rowOff>
                  </from>
                  <to>
                    <xdr:col>11</xdr:col>
                    <xdr:colOff>371475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265" name="Option Button 530">
              <controlPr defaultSize="0" autoFill="0" autoLine="0" autoPict="0">
                <anchor moveWithCells="1">
                  <from>
                    <xdr:col>11</xdr:col>
                    <xdr:colOff>85725</xdr:colOff>
                    <xdr:row>101</xdr:row>
                    <xdr:rowOff>28575</xdr:rowOff>
                  </from>
                  <to>
                    <xdr:col>11</xdr:col>
                    <xdr:colOff>371475</xdr:colOff>
                    <xdr:row>101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266" name="Option Button 531">
              <controlPr defaultSize="0" autoFill="0" autoLine="0" autoPict="0">
                <anchor moveWithCells="1">
                  <from>
                    <xdr:col>11</xdr:col>
                    <xdr:colOff>85725</xdr:colOff>
                    <xdr:row>108</xdr:row>
                    <xdr:rowOff>28575</xdr:rowOff>
                  </from>
                  <to>
                    <xdr:col>11</xdr:col>
                    <xdr:colOff>371475</xdr:colOff>
                    <xdr:row>108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267" name="Option Button 534">
              <controlPr defaultSize="0" autoFill="0" autoLine="0" autoPict="0">
                <anchor moveWithCells="1">
                  <from>
                    <xdr:col>11</xdr:col>
                    <xdr:colOff>85725</xdr:colOff>
                    <xdr:row>122</xdr:row>
                    <xdr:rowOff>28575</xdr:rowOff>
                  </from>
                  <to>
                    <xdr:col>11</xdr:col>
                    <xdr:colOff>371475</xdr:colOff>
                    <xdr:row>122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268" name="Option Button 535">
              <controlPr defaultSize="0" autoFill="0" autoLine="0" autoPict="0">
                <anchor moveWithCells="1">
                  <from>
                    <xdr:col>11</xdr:col>
                    <xdr:colOff>85725</xdr:colOff>
                    <xdr:row>129</xdr:row>
                    <xdr:rowOff>28575</xdr:rowOff>
                  </from>
                  <to>
                    <xdr:col>11</xdr:col>
                    <xdr:colOff>371475</xdr:colOff>
                    <xdr:row>129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269" name="Option Button 536">
              <controlPr defaultSize="0" autoFill="0" autoLine="0" autoPict="0">
                <anchor moveWithCells="1">
                  <from>
                    <xdr:col>11</xdr:col>
                    <xdr:colOff>85725</xdr:colOff>
                    <xdr:row>133</xdr:row>
                    <xdr:rowOff>28575</xdr:rowOff>
                  </from>
                  <to>
                    <xdr:col>11</xdr:col>
                    <xdr:colOff>371475</xdr:colOff>
                    <xdr:row>133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270" name="Option Button 537">
              <controlPr defaultSize="0" autoFill="0" autoLine="0" autoPict="0">
                <anchor moveWithCells="1">
                  <from>
                    <xdr:col>11</xdr:col>
                    <xdr:colOff>85725</xdr:colOff>
                    <xdr:row>135</xdr:row>
                    <xdr:rowOff>38100</xdr:rowOff>
                  </from>
                  <to>
                    <xdr:col>11</xdr:col>
                    <xdr:colOff>371475</xdr:colOff>
                    <xdr:row>135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71" name="Option Button 546">
              <controlPr defaultSize="0" autoFill="0" autoLine="0" autoPict="0">
                <anchor moveWithCells="1">
                  <from>
                    <xdr:col>11</xdr:col>
                    <xdr:colOff>85725</xdr:colOff>
                    <xdr:row>180</xdr:row>
                    <xdr:rowOff>28575</xdr:rowOff>
                  </from>
                  <to>
                    <xdr:col>11</xdr:col>
                    <xdr:colOff>371475</xdr:colOff>
                    <xdr:row>180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72" name="Option Button 547">
              <controlPr defaultSize="0" autoFill="0" autoLine="0" autoPict="0">
                <anchor moveWithCells="1">
                  <from>
                    <xdr:col>11</xdr:col>
                    <xdr:colOff>85725</xdr:colOff>
                    <xdr:row>176</xdr:row>
                    <xdr:rowOff>28575</xdr:rowOff>
                  </from>
                  <to>
                    <xdr:col>11</xdr:col>
                    <xdr:colOff>371475</xdr:colOff>
                    <xdr:row>176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73" name="Option Button 548">
              <controlPr defaultSize="0" autoFill="0" autoLine="0" autoPict="0">
                <anchor moveWithCells="1">
                  <from>
                    <xdr:col>11</xdr:col>
                    <xdr:colOff>85725</xdr:colOff>
                    <xdr:row>184</xdr:row>
                    <xdr:rowOff>28575</xdr:rowOff>
                  </from>
                  <to>
                    <xdr:col>11</xdr:col>
                    <xdr:colOff>371475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74" name="Option Button 549">
              <controlPr defaultSize="0" autoFill="0" autoLine="0" autoPict="0">
                <anchor moveWithCells="1">
                  <from>
                    <xdr:col>11</xdr:col>
                    <xdr:colOff>85725</xdr:colOff>
                    <xdr:row>182</xdr:row>
                    <xdr:rowOff>28575</xdr:rowOff>
                  </from>
                  <to>
                    <xdr:col>11</xdr:col>
                    <xdr:colOff>371475</xdr:colOff>
                    <xdr:row>182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75" name="Option Button 553">
              <controlPr defaultSize="0" autoFill="0" autoLine="0" autoPict="0">
                <anchor moveWithCells="1">
                  <from>
                    <xdr:col>11</xdr:col>
                    <xdr:colOff>85725</xdr:colOff>
                    <xdr:row>168</xdr:row>
                    <xdr:rowOff>28575</xdr:rowOff>
                  </from>
                  <to>
                    <xdr:col>11</xdr:col>
                    <xdr:colOff>371475</xdr:colOff>
                    <xdr:row>168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76" name="Option Button 555">
              <controlPr defaultSize="0" autoFill="0" autoLine="0" autoPict="0">
                <anchor moveWithCells="1">
                  <from>
                    <xdr:col>11</xdr:col>
                    <xdr:colOff>76200</xdr:colOff>
                    <xdr:row>186</xdr:row>
                    <xdr:rowOff>114300</xdr:rowOff>
                  </from>
                  <to>
                    <xdr:col>11</xdr:col>
                    <xdr:colOff>361950</xdr:colOff>
                    <xdr:row>186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77" name="Option Button 556">
              <controlPr defaultSize="0" autoFill="0" autoLine="0" autoPict="0">
                <anchor moveWithCells="1">
                  <from>
                    <xdr:col>11</xdr:col>
                    <xdr:colOff>85725</xdr:colOff>
                    <xdr:row>195</xdr:row>
                    <xdr:rowOff>200025</xdr:rowOff>
                  </from>
                  <to>
                    <xdr:col>11</xdr:col>
                    <xdr:colOff>371475</xdr:colOff>
                    <xdr:row>195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78" name="Option Button 557">
              <controlPr defaultSize="0" autoFill="0" autoLine="0" autoPict="0">
                <anchor moveWithCells="1">
                  <from>
                    <xdr:col>11</xdr:col>
                    <xdr:colOff>85725</xdr:colOff>
                    <xdr:row>188</xdr:row>
                    <xdr:rowOff>200025</xdr:rowOff>
                  </from>
                  <to>
                    <xdr:col>11</xdr:col>
                    <xdr:colOff>371475</xdr:colOff>
                    <xdr:row>188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79" name="Option Button 558">
              <controlPr defaultSize="0" autoFill="0" autoLine="0" autoPict="0">
                <anchor moveWithCells="1">
                  <from>
                    <xdr:col>11</xdr:col>
                    <xdr:colOff>85725</xdr:colOff>
                    <xdr:row>155</xdr:row>
                    <xdr:rowOff>200025</xdr:rowOff>
                  </from>
                  <to>
                    <xdr:col>11</xdr:col>
                    <xdr:colOff>371475</xdr:colOff>
                    <xdr:row>155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80" name="Option Button 560">
              <controlPr defaultSize="0" autoFill="0" autoLine="0" autoPict="0">
                <anchor moveWithCells="1">
                  <from>
                    <xdr:col>11</xdr:col>
                    <xdr:colOff>76200</xdr:colOff>
                    <xdr:row>201</xdr:row>
                    <xdr:rowOff>114300</xdr:rowOff>
                  </from>
                  <to>
                    <xdr:col>11</xdr:col>
                    <xdr:colOff>361950</xdr:colOff>
                    <xdr:row>201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81" name="Option Button 561">
              <controlPr defaultSize="0" autoFill="0" autoLine="0" autoPict="0">
                <anchor moveWithCells="1">
                  <from>
                    <xdr:col>11</xdr:col>
                    <xdr:colOff>85725</xdr:colOff>
                    <xdr:row>203</xdr:row>
                    <xdr:rowOff>28575</xdr:rowOff>
                  </from>
                  <to>
                    <xdr:col>11</xdr:col>
                    <xdr:colOff>371475</xdr:colOff>
                    <xdr:row>203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82" name="Option Button 562">
              <controlPr defaultSize="0" autoFill="0" autoLine="0" autoPict="0">
                <anchor moveWithCells="1">
                  <from>
                    <xdr:col>11</xdr:col>
                    <xdr:colOff>85725</xdr:colOff>
                    <xdr:row>244</xdr:row>
                    <xdr:rowOff>28575</xdr:rowOff>
                  </from>
                  <to>
                    <xdr:col>11</xdr:col>
                    <xdr:colOff>371475</xdr:colOff>
                    <xdr:row>244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83" name="Option Button 563">
              <controlPr defaultSize="0" autoFill="0" autoLine="0" autoPict="0">
                <anchor moveWithCells="1">
                  <from>
                    <xdr:col>11</xdr:col>
                    <xdr:colOff>76200</xdr:colOff>
                    <xdr:row>218</xdr:row>
                    <xdr:rowOff>114300</xdr:rowOff>
                  </from>
                  <to>
                    <xdr:col>11</xdr:col>
                    <xdr:colOff>361950</xdr:colOff>
                    <xdr:row>218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84" name="Option Button 564">
              <controlPr defaultSize="0" autoFill="0" autoLine="0" autoPict="0">
                <anchor moveWithCells="1">
                  <from>
                    <xdr:col>11</xdr:col>
                    <xdr:colOff>76200</xdr:colOff>
                    <xdr:row>219</xdr:row>
                    <xdr:rowOff>114300</xdr:rowOff>
                  </from>
                  <to>
                    <xdr:col>11</xdr:col>
                    <xdr:colOff>361950</xdr:colOff>
                    <xdr:row>219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85" name="Option Button 565">
              <controlPr defaultSize="0" autoFill="0" autoLine="0" autoPict="0">
                <anchor moveWithCells="1">
                  <from>
                    <xdr:col>11</xdr:col>
                    <xdr:colOff>76200</xdr:colOff>
                    <xdr:row>220</xdr:row>
                    <xdr:rowOff>114300</xdr:rowOff>
                  </from>
                  <to>
                    <xdr:col>11</xdr:col>
                    <xdr:colOff>361950</xdr:colOff>
                    <xdr:row>220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86" name="Option Button 566">
              <controlPr defaultSize="0" autoFill="0" autoLine="0" autoPict="0">
                <anchor moveWithCells="1">
                  <from>
                    <xdr:col>11</xdr:col>
                    <xdr:colOff>76200</xdr:colOff>
                    <xdr:row>223</xdr:row>
                    <xdr:rowOff>114300</xdr:rowOff>
                  </from>
                  <to>
                    <xdr:col>11</xdr:col>
                    <xdr:colOff>361950</xdr:colOff>
                    <xdr:row>223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87" name="Option Button 567">
              <controlPr defaultSize="0" autoFill="0" autoLine="0" autoPict="0">
                <anchor moveWithCells="1">
                  <from>
                    <xdr:col>11</xdr:col>
                    <xdr:colOff>76200</xdr:colOff>
                    <xdr:row>224</xdr:row>
                    <xdr:rowOff>114300</xdr:rowOff>
                  </from>
                  <to>
                    <xdr:col>11</xdr:col>
                    <xdr:colOff>361950</xdr:colOff>
                    <xdr:row>224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88" name="Option Button 568">
              <controlPr defaultSize="0" autoFill="0" autoLine="0" autoPict="0">
                <anchor moveWithCells="1">
                  <from>
                    <xdr:col>11</xdr:col>
                    <xdr:colOff>76200</xdr:colOff>
                    <xdr:row>226</xdr:row>
                    <xdr:rowOff>114300</xdr:rowOff>
                  </from>
                  <to>
                    <xdr:col>11</xdr:col>
                    <xdr:colOff>361950</xdr:colOff>
                    <xdr:row>226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89" name="Option Button 569">
              <controlPr defaultSize="0" autoFill="0" autoLine="0" autoPict="0">
                <anchor moveWithCells="1">
                  <from>
                    <xdr:col>11</xdr:col>
                    <xdr:colOff>76200</xdr:colOff>
                    <xdr:row>228</xdr:row>
                    <xdr:rowOff>114300</xdr:rowOff>
                  </from>
                  <to>
                    <xdr:col>11</xdr:col>
                    <xdr:colOff>361950</xdr:colOff>
                    <xdr:row>228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90" name="Option Button 571">
              <controlPr defaultSize="0" autoFill="0" autoLine="0" autoPict="0">
                <anchor moveWithCells="1">
                  <from>
                    <xdr:col>11</xdr:col>
                    <xdr:colOff>76200</xdr:colOff>
                    <xdr:row>234</xdr:row>
                    <xdr:rowOff>114300</xdr:rowOff>
                  </from>
                  <to>
                    <xdr:col>11</xdr:col>
                    <xdr:colOff>361950</xdr:colOff>
                    <xdr:row>234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91" name="Option Button 572">
              <controlPr defaultSize="0" autoFill="0" autoLine="0" autoPict="0">
                <anchor moveWithCells="1">
                  <from>
                    <xdr:col>11</xdr:col>
                    <xdr:colOff>76200</xdr:colOff>
                    <xdr:row>236</xdr:row>
                    <xdr:rowOff>114300</xdr:rowOff>
                  </from>
                  <to>
                    <xdr:col>11</xdr:col>
                    <xdr:colOff>361950</xdr:colOff>
                    <xdr:row>236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92" name="Option Button 573">
              <controlPr defaultSize="0" autoFill="0" autoLine="0" autoPict="0">
                <anchor moveWithCells="1">
                  <from>
                    <xdr:col>11</xdr:col>
                    <xdr:colOff>85725</xdr:colOff>
                    <xdr:row>222</xdr:row>
                    <xdr:rowOff>28575</xdr:rowOff>
                  </from>
                  <to>
                    <xdr:col>11</xdr:col>
                    <xdr:colOff>371475</xdr:colOff>
                    <xdr:row>222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93" name="Option Button 574">
              <controlPr defaultSize="0" autoFill="0" autoLine="0" autoPict="0">
                <anchor moveWithCells="1">
                  <from>
                    <xdr:col>11</xdr:col>
                    <xdr:colOff>85725</xdr:colOff>
                    <xdr:row>238</xdr:row>
                    <xdr:rowOff>28575</xdr:rowOff>
                  </from>
                  <to>
                    <xdr:col>11</xdr:col>
                    <xdr:colOff>371475</xdr:colOff>
                    <xdr:row>238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94" name="Option Button 575">
              <controlPr defaultSize="0" autoFill="0" autoLine="0" autoPict="0">
                <anchor moveWithCells="1">
                  <from>
                    <xdr:col>11</xdr:col>
                    <xdr:colOff>85725</xdr:colOff>
                    <xdr:row>240</xdr:row>
                    <xdr:rowOff>28575</xdr:rowOff>
                  </from>
                  <to>
                    <xdr:col>11</xdr:col>
                    <xdr:colOff>371475</xdr:colOff>
                    <xdr:row>240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95" name="Option Button 576">
              <controlPr defaultSize="0" autoFill="0" autoLine="0" autoPict="0">
                <anchor moveWithCells="1">
                  <from>
                    <xdr:col>11</xdr:col>
                    <xdr:colOff>85725</xdr:colOff>
                    <xdr:row>242</xdr:row>
                    <xdr:rowOff>28575</xdr:rowOff>
                  </from>
                  <to>
                    <xdr:col>11</xdr:col>
                    <xdr:colOff>371475</xdr:colOff>
                    <xdr:row>242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296" name="Option Button 577">
              <controlPr defaultSize="0" autoFill="0" autoLine="0" autoPict="0">
                <anchor moveWithCells="1">
                  <from>
                    <xdr:col>11</xdr:col>
                    <xdr:colOff>85725</xdr:colOff>
                    <xdr:row>230</xdr:row>
                    <xdr:rowOff>200025</xdr:rowOff>
                  </from>
                  <to>
                    <xdr:col>11</xdr:col>
                    <xdr:colOff>371475</xdr:colOff>
                    <xdr:row>230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297" name="Option Button 578">
              <controlPr defaultSize="0" autoFill="0" autoLine="0" autoPict="0">
                <anchor moveWithCells="1">
                  <from>
                    <xdr:col>11</xdr:col>
                    <xdr:colOff>85725</xdr:colOff>
                    <xdr:row>232</xdr:row>
                    <xdr:rowOff>200025</xdr:rowOff>
                  </from>
                  <to>
                    <xdr:col>11</xdr:col>
                    <xdr:colOff>371475</xdr:colOff>
                    <xdr:row>232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98" name="Option Button 579">
              <controlPr defaultSize="0" autoFill="0" autoLine="0" autoPict="0">
                <anchor moveWithCells="1">
                  <from>
                    <xdr:col>11</xdr:col>
                    <xdr:colOff>85725</xdr:colOff>
                    <xdr:row>246</xdr:row>
                    <xdr:rowOff>200025</xdr:rowOff>
                  </from>
                  <to>
                    <xdr:col>11</xdr:col>
                    <xdr:colOff>371475</xdr:colOff>
                    <xdr:row>246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299" name="Option Button 585">
              <controlPr defaultSize="0" autoFill="0" autoLine="0" autoPict="0">
                <anchor moveWithCells="1">
                  <from>
                    <xdr:col>11</xdr:col>
                    <xdr:colOff>85725</xdr:colOff>
                    <xdr:row>253</xdr:row>
                    <xdr:rowOff>28575</xdr:rowOff>
                  </from>
                  <to>
                    <xdr:col>11</xdr:col>
                    <xdr:colOff>371475</xdr:colOff>
                    <xdr:row>253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300" name="Option Button 586">
              <controlPr defaultSize="0" autoFill="0" autoLine="0" autoPict="0">
                <anchor moveWithCells="1">
                  <from>
                    <xdr:col>11</xdr:col>
                    <xdr:colOff>85725</xdr:colOff>
                    <xdr:row>258</xdr:row>
                    <xdr:rowOff>28575</xdr:rowOff>
                  </from>
                  <to>
                    <xdr:col>11</xdr:col>
                    <xdr:colOff>371475</xdr:colOff>
                    <xdr:row>258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301" name="Option Button 587">
              <controlPr defaultSize="0" autoFill="0" autoLine="0" autoPict="0">
                <anchor moveWithCells="1">
                  <from>
                    <xdr:col>11</xdr:col>
                    <xdr:colOff>85725</xdr:colOff>
                    <xdr:row>271</xdr:row>
                    <xdr:rowOff>28575</xdr:rowOff>
                  </from>
                  <to>
                    <xdr:col>11</xdr:col>
                    <xdr:colOff>371475</xdr:colOff>
                    <xdr:row>271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02" name="Option Button 589">
              <controlPr defaultSize="0" autoFill="0" autoLine="0" autoPict="0">
                <anchor moveWithCells="1">
                  <from>
                    <xdr:col>11</xdr:col>
                    <xdr:colOff>85725</xdr:colOff>
                    <xdr:row>276</xdr:row>
                    <xdr:rowOff>28575</xdr:rowOff>
                  </from>
                  <to>
                    <xdr:col>11</xdr:col>
                    <xdr:colOff>371475</xdr:colOff>
                    <xdr:row>276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303" name="Option Button 590">
              <controlPr defaultSize="0" autoFill="0" autoLine="0" autoPict="0">
                <anchor moveWithCells="1">
                  <from>
                    <xdr:col>11</xdr:col>
                    <xdr:colOff>85725</xdr:colOff>
                    <xdr:row>278</xdr:row>
                    <xdr:rowOff>28575</xdr:rowOff>
                  </from>
                  <to>
                    <xdr:col>11</xdr:col>
                    <xdr:colOff>371475</xdr:colOff>
                    <xdr:row>278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304" name="Option Button 591">
              <controlPr defaultSize="0" autoFill="0" autoLine="0" autoPict="0">
                <anchor moveWithCells="1">
                  <from>
                    <xdr:col>11</xdr:col>
                    <xdr:colOff>85725</xdr:colOff>
                    <xdr:row>283</xdr:row>
                    <xdr:rowOff>28575</xdr:rowOff>
                  </from>
                  <to>
                    <xdr:col>11</xdr:col>
                    <xdr:colOff>371475</xdr:colOff>
                    <xdr:row>283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305" name="Option Button 592">
              <controlPr defaultSize="0" autoFill="0" autoLine="0" autoPict="0">
                <anchor moveWithCells="1">
                  <from>
                    <xdr:col>11</xdr:col>
                    <xdr:colOff>85725</xdr:colOff>
                    <xdr:row>285</xdr:row>
                    <xdr:rowOff>28575</xdr:rowOff>
                  </from>
                  <to>
                    <xdr:col>11</xdr:col>
                    <xdr:colOff>371475</xdr:colOff>
                    <xdr:row>285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306" name="Option Button 593">
              <controlPr defaultSize="0" autoFill="0" autoLine="0" autoPict="0">
                <anchor moveWithCells="1">
                  <from>
                    <xdr:col>11</xdr:col>
                    <xdr:colOff>85725</xdr:colOff>
                    <xdr:row>290</xdr:row>
                    <xdr:rowOff>28575</xdr:rowOff>
                  </from>
                  <to>
                    <xdr:col>11</xdr:col>
                    <xdr:colOff>371475</xdr:colOff>
                    <xdr:row>290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307" name="Option Button 594">
              <controlPr defaultSize="0" autoFill="0" autoLine="0" autoPict="0">
                <anchor moveWithCells="1">
                  <from>
                    <xdr:col>11</xdr:col>
                    <xdr:colOff>85725</xdr:colOff>
                    <xdr:row>292</xdr:row>
                    <xdr:rowOff>28575</xdr:rowOff>
                  </from>
                  <to>
                    <xdr:col>11</xdr:col>
                    <xdr:colOff>371475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308" name="Option Button 595">
              <controlPr defaultSize="0" autoFill="0" autoLine="0" autoPict="0">
                <anchor moveWithCells="1">
                  <from>
                    <xdr:col>11</xdr:col>
                    <xdr:colOff>85725</xdr:colOff>
                    <xdr:row>293</xdr:row>
                    <xdr:rowOff>28575</xdr:rowOff>
                  </from>
                  <to>
                    <xdr:col>11</xdr:col>
                    <xdr:colOff>371475</xdr:colOff>
                    <xdr:row>293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309" name="Option Button 596">
              <controlPr defaultSize="0" autoFill="0" autoLine="0" autoPict="0">
                <anchor moveWithCells="1">
                  <from>
                    <xdr:col>11</xdr:col>
                    <xdr:colOff>85725</xdr:colOff>
                    <xdr:row>294</xdr:row>
                    <xdr:rowOff>28575</xdr:rowOff>
                  </from>
                  <to>
                    <xdr:col>11</xdr:col>
                    <xdr:colOff>371475</xdr:colOff>
                    <xdr:row>294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310" name="Option Button 597">
              <controlPr defaultSize="0" autoFill="0" autoLine="0" autoPict="0">
                <anchor moveWithCells="1">
                  <from>
                    <xdr:col>11</xdr:col>
                    <xdr:colOff>85725</xdr:colOff>
                    <xdr:row>295</xdr:row>
                    <xdr:rowOff>28575</xdr:rowOff>
                  </from>
                  <to>
                    <xdr:col>11</xdr:col>
                    <xdr:colOff>371475</xdr:colOff>
                    <xdr:row>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311" name="Option Button 598">
              <controlPr defaultSize="0" autoFill="0" autoLine="0" autoPict="0">
                <anchor moveWithCells="1">
                  <from>
                    <xdr:col>11</xdr:col>
                    <xdr:colOff>85725</xdr:colOff>
                    <xdr:row>296</xdr:row>
                    <xdr:rowOff>28575</xdr:rowOff>
                  </from>
                  <to>
                    <xdr:col>11</xdr:col>
                    <xdr:colOff>371475</xdr:colOff>
                    <xdr:row>296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312" name="Option Button 600">
              <controlPr defaultSize="0" autoFill="0" autoLine="0" autoPict="0">
                <anchor moveWithCells="1">
                  <from>
                    <xdr:col>11</xdr:col>
                    <xdr:colOff>76200</xdr:colOff>
                    <xdr:row>323</xdr:row>
                    <xdr:rowOff>114300</xdr:rowOff>
                  </from>
                  <to>
                    <xdr:col>11</xdr:col>
                    <xdr:colOff>361950</xdr:colOff>
                    <xdr:row>323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313" name="Option Button 601">
              <controlPr defaultSize="0" autoFill="0" autoLine="0" autoPict="0">
                <anchor moveWithCells="1">
                  <from>
                    <xdr:col>11</xdr:col>
                    <xdr:colOff>76200</xdr:colOff>
                    <xdr:row>306</xdr:row>
                    <xdr:rowOff>114300</xdr:rowOff>
                  </from>
                  <to>
                    <xdr:col>11</xdr:col>
                    <xdr:colOff>361950</xdr:colOff>
                    <xdr:row>306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314" name="Option Button 611">
              <controlPr defaultSize="0" autoFill="0" autoLine="0" autoPict="0">
                <anchor moveWithCells="1">
                  <from>
                    <xdr:col>10</xdr:col>
                    <xdr:colOff>85725</xdr:colOff>
                    <xdr:row>101</xdr:row>
                    <xdr:rowOff>28575</xdr:rowOff>
                  </from>
                  <to>
                    <xdr:col>10</xdr:col>
                    <xdr:colOff>371475</xdr:colOff>
                    <xdr:row>101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315" name="Option Button 612">
              <controlPr defaultSize="0" autoFill="0" autoLine="0" autoPict="0">
                <anchor moveWithCells="1">
                  <from>
                    <xdr:col>10</xdr:col>
                    <xdr:colOff>85725</xdr:colOff>
                    <xdr:row>92</xdr:row>
                    <xdr:rowOff>28575</xdr:rowOff>
                  </from>
                  <to>
                    <xdr:col>10</xdr:col>
                    <xdr:colOff>371475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316" name="Option Button 613">
              <controlPr defaultSize="0" autoFill="0" autoLine="0" autoPict="0">
                <anchor moveWithCells="1">
                  <from>
                    <xdr:col>10</xdr:col>
                    <xdr:colOff>85725</xdr:colOff>
                    <xdr:row>90</xdr:row>
                    <xdr:rowOff>28575</xdr:rowOff>
                  </from>
                  <to>
                    <xdr:col>10</xdr:col>
                    <xdr:colOff>371475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317" name="Option Button 615">
              <controlPr defaultSize="0" autoFill="0" autoLine="0" autoPict="0">
                <anchor moveWithCells="1">
                  <from>
                    <xdr:col>10</xdr:col>
                    <xdr:colOff>85725</xdr:colOff>
                    <xdr:row>64</xdr:row>
                    <xdr:rowOff>28575</xdr:rowOff>
                  </from>
                  <to>
                    <xdr:col>10</xdr:col>
                    <xdr:colOff>371475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318" name="Option Button 616">
              <controlPr defaultSize="0" autoFill="0" autoLine="0" autoPict="0">
                <anchor moveWithCells="1">
                  <from>
                    <xdr:col>10</xdr:col>
                    <xdr:colOff>85725</xdr:colOff>
                    <xdr:row>37</xdr:row>
                    <xdr:rowOff>28575</xdr:rowOff>
                  </from>
                  <to>
                    <xdr:col>10</xdr:col>
                    <xdr:colOff>371475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319" name="Option Button 617">
              <controlPr defaultSize="0" autoFill="0" autoLine="0" autoPict="0">
                <anchor moveWithCells="1">
                  <from>
                    <xdr:col>10</xdr:col>
                    <xdr:colOff>104775</xdr:colOff>
                    <xdr:row>74</xdr:row>
                    <xdr:rowOff>123825</xdr:rowOff>
                  </from>
                  <to>
                    <xdr:col>10</xdr:col>
                    <xdr:colOff>361950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320" name="Option Button 618">
              <controlPr defaultSize="0" autoFill="0" autoLine="0" autoPict="0">
                <anchor moveWithCells="1">
                  <from>
                    <xdr:col>10</xdr:col>
                    <xdr:colOff>104775</xdr:colOff>
                    <xdr:row>86</xdr:row>
                    <xdr:rowOff>123825</xdr:rowOff>
                  </from>
                  <to>
                    <xdr:col>10</xdr:col>
                    <xdr:colOff>361950</xdr:colOff>
                    <xdr:row>86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321" name="Option Button 619">
              <controlPr defaultSize="0" autoFill="0" autoLine="0" autoPict="0">
                <anchor moveWithCells="1">
                  <from>
                    <xdr:col>10</xdr:col>
                    <xdr:colOff>104775</xdr:colOff>
                    <xdr:row>82</xdr:row>
                    <xdr:rowOff>123825</xdr:rowOff>
                  </from>
                  <to>
                    <xdr:col>10</xdr:col>
                    <xdr:colOff>361950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322" name="Option Button 620">
              <controlPr defaultSize="0" autoFill="0" autoLine="0" autoPict="0">
                <anchor moveWithCells="1">
                  <from>
                    <xdr:col>10</xdr:col>
                    <xdr:colOff>104775</xdr:colOff>
                    <xdr:row>105</xdr:row>
                    <xdr:rowOff>123825</xdr:rowOff>
                  </from>
                  <to>
                    <xdr:col>10</xdr:col>
                    <xdr:colOff>361950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323" name="Option Button 629">
              <controlPr defaultSize="0" autoFill="0" autoLine="0" autoPict="0">
                <anchor moveWithCells="1">
                  <from>
                    <xdr:col>10</xdr:col>
                    <xdr:colOff>85725</xdr:colOff>
                    <xdr:row>55</xdr:row>
                    <xdr:rowOff>28575</xdr:rowOff>
                  </from>
                  <to>
                    <xdr:col>10</xdr:col>
                    <xdr:colOff>371475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324" name="Option Button 636">
              <controlPr defaultSize="0" autoFill="0" autoLine="0" autoPict="0">
                <anchor moveWithCells="1">
                  <from>
                    <xdr:col>11</xdr:col>
                    <xdr:colOff>85725</xdr:colOff>
                    <xdr:row>118</xdr:row>
                    <xdr:rowOff>28575</xdr:rowOff>
                  </from>
                  <to>
                    <xdr:col>11</xdr:col>
                    <xdr:colOff>371475</xdr:colOff>
                    <xdr:row>118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325" name="Option Button 637">
              <controlPr defaultSize="0" autoFill="0" autoLine="0" autoPict="0">
                <anchor moveWithCells="1">
                  <from>
                    <xdr:col>11</xdr:col>
                    <xdr:colOff>85725</xdr:colOff>
                    <xdr:row>117</xdr:row>
                    <xdr:rowOff>28575</xdr:rowOff>
                  </from>
                  <to>
                    <xdr:col>11</xdr:col>
                    <xdr:colOff>371475</xdr:colOff>
                    <xdr:row>117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326" name="Option Button 640">
              <controlPr defaultSize="0" autoFill="0" autoLine="0" autoPict="0">
                <anchor moveWithCells="1">
                  <from>
                    <xdr:col>10</xdr:col>
                    <xdr:colOff>85725</xdr:colOff>
                    <xdr:row>135</xdr:row>
                    <xdr:rowOff>28575</xdr:rowOff>
                  </from>
                  <to>
                    <xdr:col>10</xdr:col>
                    <xdr:colOff>371475</xdr:colOff>
                    <xdr:row>135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327" name="Option Button 641">
              <controlPr defaultSize="0" autoFill="0" autoLine="0" autoPict="0">
                <anchor moveWithCells="1">
                  <from>
                    <xdr:col>10</xdr:col>
                    <xdr:colOff>85725</xdr:colOff>
                    <xdr:row>133</xdr:row>
                    <xdr:rowOff>28575</xdr:rowOff>
                  </from>
                  <to>
                    <xdr:col>10</xdr:col>
                    <xdr:colOff>371475</xdr:colOff>
                    <xdr:row>133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328" name="Option Button 642">
              <controlPr defaultSize="0" autoFill="0" autoLine="0" autoPict="0">
                <anchor moveWithCells="1">
                  <from>
                    <xdr:col>10</xdr:col>
                    <xdr:colOff>85725</xdr:colOff>
                    <xdr:row>129</xdr:row>
                    <xdr:rowOff>28575</xdr:rowOff>
                  </from>
                  <to>
                    <xdr:col>10</xdr:col>
                    <xdr:colOff>371475</xdr:colOff>
                    <xdr:row>129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329" name="Option Button 644">
              <controlPr defaultSize="0" autoFill="0" autoLine="0" autoPict="0">
                <anchor moveWithCells="1">
                  <from>
                    <xdr:col>10</xdr:col>
                    <xdr:colOff>85725</xdr:colOff>
                    <xdr:row>122</xdr:row>
                    <xdr:rowOff>28575</xdr:rowOff>
                  </from>
                  <to>
                    <xdr:col>10</xdr:col>
                    <xdr:colOff>371475</xdr:colOff>
                    <xdr:row>122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330" name="Option Button 646">
              <controlPr defaultSize="0" autoFill="0" autoLine="0" autoPict="0">
                <anchor moveWithCells="1">
                  <from>
                    <xdr:col>10</xdr:col>
                    <xdr:colOff>85725</xdr:colOff>
                    <xdr:row>117</xdr:row>
                    <xdr:rowOff>28575</xdr:rowOff>
                  </from>
                  <to>
                    <xdr:col>10</xdr:col>
                    <xdr:colOff>371475</xdr:colOff>
                    <xdr:row>117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331" name="Option Button 648">
              <controlPr defaultSize="0" autoFill="0" autoLine="0" autoPict="0">
                <anchor moveWithCells="1">
                  <from>
                    <xdr:col>10</xdr:col>
                    <xdr:colOff>76200</xdr:colOff>
                    <xdr:row>127</xdr:row>
                    <xdr:rowOff>114300</xdr:rowOff>
                  </from>
                  <to>
                    <xdr:col>10</xdr:col>
                    <xdr:colOff>361950</xdr:colOff>
                    <xdr:row>127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332" name="Group Box 653">
              <controlPr defaultSize="0" print="0" autoFill="0" autoPict="0">
                <anchor moveWithCells="1">
                  <from>
                    <xdr:col>10</xdr:col>
                    <xdr:colOff>9525</xdr:colOff>
                    <xdr:row>160</xdr:row>
                    <xdr:rowOff>9525</xdr:rowOff>
                  </from>
                  <to>
                    <xdr:col>11</xdr:col>
                    <xdr:colOff>504825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333" name="Group Box 655">
              <controlPr defaultSize="0" print="0" autoFill="0" autoPict="0">
                <anchor moveWithCells="1">
                  <from>
                    <xdr:col>10</xdr:col>
                    <xdr:colOff>9525</xdr:colOff>
                    <xdr:row>159</xdr:row>
                    <xdr:rowOff>9525</xdr:rowOff>
                  </from>
                  <to>
                    <xdr:col>11</xdr:col>
                    <xdr:colOff>504825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334" name="Group Box 657">
              <controlPr defaultSize="0" print="0" autoFill="0" autoPict="0">
                <anchor moveWithCells="1">
                  <from>
                    <xdr:col>10</xdr:col>
                    <xdr:colOff>9525</xdr:colOff>
                    <xdr:row>161</xdr:row>
                    <xdr:rowOff>9525</xdr:rowOff>
                  </from>
                  <to>
                    <xdr:col>11</xdr:col>
                    <xdr:colOff>504825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335" name="Option Button 660">
              <controlPr defaultSize="0" autoFill="0" autoLine="0" autoPict="0">
                <anchor moveWithCells="1">
                  <from>
                    <xdr:col>10</xdr:col>
                    <xdr:colOff>76200</xdr:colOff>
                    <xdr:row>158</xdr:row>
                    <xdr:rowOff>114300</xdr:rowOff>
                  </from>
                  <to>
                    <xdr:col>10</xdr:col>
                    <xdr:colOff>361950</xdr:colOff>
                    <xdr:row>158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336" name="Group Box 661">
              <controlPr defaultSize="0" print="0" autoFill="0" autoPict="0">
                <anchor moveWithCells="1">
                  <from>
                    <xdr:col>10</xdr:col>
                    <xdr:colOff>9525</xdr:colOff>
                    <xdr:row>144</xdr:row>
                    <xdr:rowOff>9525</xdr:rowOff>
                  </from>
                  <to>
                    <xdr:col>11</xdr:col>
                    <xdr:colOff>504825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337" name="Group Box 662">
              <controlPr defaultSize="0" print="0" autoFill="0" autoPict="0">
                <anchor moveWithCells="1">
                  <from>
                    <xdr:col>10</xdr:col>
                    <xdr:colOff>9525</xdr:colOff>
                    <xdr:row>151</xdr:row>
                    <xdr:rowOff>9525</xdr:rowOff>
                  </from>
                  <to>
                    <xdr:col>11</xdr:col>
                    <xdr:colOff>504825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338" name="Option Button 664">
              <controlPr defaultSize="0" autoFill="0" autoLine="0" autoPict="0">
                <anchor moveWithCells="1">
                  <from>
                    <xdr:col>10</xdr:col>
                    <xdr:colOff>85725</xdr:colOff>
                    <xdr:row>144</xdr:row>
                    <xdr:rowOff>28575</xdr:rowOff>
                  </from>
                  <to>
                    <xdr:col>10</xdr:col>
                    <xdr:colOff>371475</xdr:colOff>
                    <xdr:row>144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339" name="Option Button 665">
              <controlPr defaultSize="0" autoFill="0" autoLine="0" autoPict="0">
                <anchor moveWithCells="1">
                  <from>
                    <xdr:col>11</xdr:col>
                    <xdr:colOff>85725</xdr:colOff>
                    <xdr:row>144</xdr:row>
                    <xdr:rowOff>28575</xdr:rowOff>
                  </from>
                  <to>
                    <xdr:col>11</xdr:col>
                    <xdr:colOff>371475</xdr:colOff>
                    <xdr:row>144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340" name="Option Button 666">
              <controlPr defaultSize="0" autoFill="0" autoLine="0" autoPict="0">
                <anchor moveWithCells="1">
                  <from>
                    <xdr:col>10</xdr:col>
                    <xdr:colOff>85725</xdr:colOff>
                    <xdr:row>151</xdr:row>
                    <xdr:rowOff>28575</xdr:rowOff>
                  </from>
                  <to>
                    <xdr:col>10</xdr:col>
                    <xdr:colOff>371475</xdr:colOff>
                    <xdr:row>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341" name="Option Button 668">
              <controlPr defaultSize="0" autoFill="0" autoLine="0" autoPict="0">
                <anchor moveWithCells="1">
                  <from>
                    <xdr:col>11</xdr:col>
                    <xdr:colOff>85725</xdr:colOff>
                    <xdr:row>151</xdr:row>
                    <xdr:rowOff>28575</xdr:rowOff>
                  </from>
                  <to>
                    <xdr:col>11</xdr:col>
                    <xdr:colOff>371475</xdr:colOff>
                    <xdr:row>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342" name="Option Button 672">
              <controlPr defaultSize="0" autoFill="0" autoLine="0" autoPict="0">
                <anchor moveWithCells="1">
                  <from>
                    <xdr:col>10</xdr:col>
                    <xdr:colOff>95250</xdr:colOff>
                    <xdr:row>159</xdr:row>
                    <xdr:rowOff>38100</xdr:rowOff>
                  </from>
                  <to>
                    <xdr:col>10</xdr:col>
                    <xdr:colOff>381000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343" name="Option Button 673">
              <controlPr defaultSize="0" autoFill="0" autoLine="0" autoPict="0">
                <anchor moveWithCells="1">
                  <from>
                    <xdr:col>10</xdr:col>
                    <xdr:colOff>95250</xdr:colOff>
                    <xdr:row>160</xdr:row>
                    <xdr:rowOff>38100</xdr:rowOff>
                  </from>
                  <to>
                    <xdr:col>10</xdr:col>
                    <xdr:colOff>381000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344" name="Option Button 674">
              <controlPr defaultSize="0" autoFill="0" autoLine="0" autoPict="0">
                <anchor moveWithCells="1">
                  <from>
                    <xdr:col>10</xdr:col>
                    <xdr:colOff>95250</xdr:colOff>
                    <xdr:row>161</xdr:row>
                    <xdr:rowOff>38100</xdr:rowOff>
                  </from>
                  <to>
                    <xdr:col>10</xdr:col>
                    <xdr:colOff>381000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345" name="Option Button 678">
              <controlPr defaultSize="0" autoFill="0" autoLine="0" autoPict="0">
                <anchor moveWithCells="1">
                  <from>
                    <xdr:col>11</xdr:col>
                    <xdr:colOff>85725</xdr:colOff>
                    <xdr:row>159</xdr:row>
                    <xdr:rowOff>28575</xdr:rowOff>
                  </from>
                  <to>
                    <xdr:col>11</xdr:col>
                    <xdr:colOff>371475</xdr:colOff>
                    <xdr:row>159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346" name="Option Button 679">
              <controlPr defaultSize="0" autoFill="0" autoLine="0" autoPict="0">
                <anchor moveWithCells="1">
                  <from>
                    <xdr:col>11</xdr:col>
                    <xdr:colOff>85725</xdr:colOff>
                    <xdr:row>160</xdr:row>
                    <xdr:rowOff>28575</xdr:rowOff>
                  </from>
                  <to>
                    <xdr:col>11</xdr:col>
                    <xdr:colOff>371475</xdr:colOff>
                    <xdr:row>160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347" name="Option Button 680">
              <controlPr defaultSize="0" autoFill="0" autoLine="0" autoPict="0">
                <anchor moveWithCells="1">
                  <from>
                    <xdr:col>11</xdr:col>
                    <xdr:colOff>85725</xdr:colOff>
                    <xdr:row>161</xdr:row>
                    <xdr:rowOff>28575</xdr:rowOff>
                  </from>
                  <to>
                    <xdr:col>11</xdr:col>
                    <xdr:colOff>371475</xdr:colOff>
                    <xdr:row>161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348" name="Option Button 681">
              <controlPr defaultSize="0" autoFill="0" autoLine="0" autoPict="0">
                <anchor moveWithCells="1">
                  <from>
                    <xdr:col>11</xdr:col>
                    <xdr:colOff>85725</xdr:colOff>
                    <xdr:row>163</xdr:row>
                    <xdr:rowOff>28575</xdr:rowOff>
                  </from>
                  <to>
                    <xdr:col>11</xdr:col>
                    <xdr:colOff>371475</xdr:colOff>
                    <xdr:row>163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349" name="Option Button 686">
              <controlPr defaultSize="0" autoFill="0" autoLine="0" autoPict="0">
                <anchor moveWithCells="1">
                  <from>
                    <xdr:col>10</xdr:col>
                    <xdr:colOff>85725</xdr:colOff>
                    <xdr:row>203</xdr:row>
                    <xdr:rowOff>28575</xdr:rowOff>
                  </from>
                  <to>
                    <xdr:col>10</xdr:col>
                    <xdr:colOff>371475</xdr:colOff>
                    <xdr:row>203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350" name="Option Button 688">
              <controlPr defaultSize="0" autoFill="0" autoLine="0" autoPict="0">
                <anchor moveWithCells="1">
                  <from>
                    <xdr:col>10</xdr:col>
                    <xdr:colOff>76200</xdr:colOff>
                    <xdr:row>208</xdr:row>
                    <xdr:rowOff>114300</xdr:rowOff>
                  </from>
                  <to>
                    <xdr:col>10</xdr:col>
                    <xdr:colOff>361950</xdr:colOff>
                    <xdr:row>208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351" name="Option Button 689">
              <controlPr defaultSize="0" autoFill="0" autoLine="0" autoPict="0">
                <anchor moveWithCells="1">
                  <from>
                    <xdr:col>10</xdr:col>
                    <xdr:colOff>76200</xdr:colOff>
                    <xdr:row>204</xdr:row>
                    <xdr:rowOff>114300</xdr:rowOff>
                  </from>
                  <to>
                    <xdr:col>10</xdr:col>
                    <xdr:colOff>361950</xdr:colOff>
                    <xdr:row>204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352" name="Option Button 690">
              <controlPr defaultSize="0" autoFill="0" autoLine="0" autoPict="0">
                <anchor moveWithCells="1">
                  <from>
                    <xdr:col>10</xdr:col>
                    <xdr:colOff>76200</xdr:colOff>
                    <xdr:row>205</xdr:row>
                    <xdr:rowOff>114300</xdr:rowOff>
                  </from>
                  <to>
                    <xdr:col>10</xdr:col>
                    <xdr:colOff>361950</xdr:colOff>
                    <xdr:row>205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353" name="Option Button 691">
              <controlPr defaultSize="0" autoFill="0" autoLine="0" autoPict="0">
                <anchor moveWithCells="1">
                  <from>
                    <xdr:col>10</xdr:col>
                    <xdr:colOff>76200</xdr:colOff>
                    <xdr:row>206</xdr:row>
                    <xdr:rowOff>114300</xdr:rowOff>
                  </from>
                  <to>
                    <xdr:col>10</xdr:col>
                    <xdr:colOff>361950</xdr:colOff>
                    <xdr:row>206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354" name="Option Button 692">
              <controlPr defaultSize="0" autoFill="0" autoLine="0" autoPict="0">
                <anchor moveWithCells="1">
                  <from>
                    <xdr:col>11</xdr:col>
                    <xdr:colOff>76200</xdr:colOff>
                    <xdr:row>204</xdr:row>
                    <xdr:rowOff>104775</xdr:rowOff>
                  </from>
                  <to>
                    <xdr:col>11</xdr:col>
                    <xdr:colOff>361950</xdr:colOff>
                    <xdr:row>204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355" name="Option Button 694">
              <controlPr defaultSize="0" autoFill="0" autoLine="0" autoPict="0">
                <anchor moveWithCells="1">
                  <from>
                    <xdr:col>11</xdr:col>
                    <xdr:colOff>76200</xdr:colOff>
                    <xdr:row>205</xdr:row>
                    <xdr:rowOff>104775</xdr:rowOff>
                  </from>
                  <to>
                    <xdr:col>11</xdr:col>
                    <xdr:colOff>361950</xdr:colOff>
                    <xdr:row>205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356" name="Option Button 695">
              <controlPr defaultSize="0" autoFill="0" autoLine="0" autoPict="0">
                <anchor moveWithCells="1">
                  <from>
                    <xdr:col>11</xdr:col>
                    <xdr:colOff>76200</xdr:colOff>
                    <xdr:row>206</xdr:row>
                    <xdr:rowOff>104775</xdr:rowOff>
                  </from>
                  <to>
                    <xdr:col>11</xdr:col>
                    <xdr:colOff>361950</xdr:colOff>
                    <xdr:row>206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357" name="Option Button 697">
              <controlPr defaultSize="0" autoFill="0" autoLine="0" autoPict="0">
                <anchor moveWithCells="1">
                  <from>
                    <xdr:col>10</xdr:col>
                    <xdr:colOff>76200</xdr:colOff>
                    <xdr:row>230</xdr:row>
                    <xdr:rowOff>209550</xdr:rowOff>
                  </from>
                  <to>
                    <xdr:col>10</xdr:col>
                    <xdr:colOff>361950</xdr:colOff>
                    <xdr:row>230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358" name="Option Button 700">
              <controlPr defaultSize="0" autoFill="0" autoLine="0" autoPict="0">
                <anchor moveWithCells="1">
                  <from>
                    <xdr:col>10</xdr:col>
                    <xdr:colOff>76200</xdr:colOff>
                    <xdr:row>236</xdr:row>
                    <xdr:rowOff>114300</xdr:rowOff>
                  </from>
                  <to>
                    <xdr:col>10</xdr:col>
                    <xdr:colOff>361950</xdr:colOff>
                    <xdr:row>236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59" name="Option Button 701">
              <controlPr defaultSize="0" autoFill="0" autoLine="0" autoPict="0">
                <anchor moveWithCells="1">
                  <from>
                    <xdr:col>10</xdr:col>
                    <xdr:colOff>76200</xdr:colOff>
                    <xdr:row>232</xdr:row>
                    <xdr:rowOff>209550</xdr:rowOff>
                  </from>
                  <to>
                    <xdr:col>10</xdr:col>
                    <xdr:colOff>361950</xdr:colOff>
                    <xdr:row>232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360" name="Option Button 702">
              <controlPr defaultSize="0" autoFill="0" autoLine="0" autoPict="0">
                <anchor moveWithCells="1">
                  <from>
                    <xdr:col>10</xdr:col>
                    <xdr:colOff>85725</xdr:colOff>
                    <xdr:row>244</xdr:row>
                    <xdr:rowOff>28575</xdr:rowOff>
                  </from>
                  <to>
                    <xdr:col>10</xdr:col>
                    <xdr:colOff>371475</xdr:colOff>
                    <xdr:row>244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361" name="Option Button 709">
              <controlPr defaultSize="0" autoFill="0" autoLine="0" autoPict="0">
                <anchor moveWithCells="1">
                  <from>
                    <xdr:col>10</xdr:col>
                    <xdr:colOff>85725</xdr:colOff>
                    <xdr:row>309</xdr:row>
                    <xdr:rowOff>28575</xdr:rowOff>
                  </from>
                  <to>
                    <xdr:col>10</xdr:col>
                    <xdr:colOff>371475</xdr:colOff>
                    <xdr:row>309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362" name="Option Button 710">
              <controlPr defaultSize="0" autoFill="0" autoLine="0" autoPict="0">
                <anchor moveWithCells="1">
                  <from>
                    <xdr:col>10</xdr:col>
                    <xdr:colOff>85725</xdr:colOff>
                    <xdr:row>318</xdr:row>
                    <xdr:rowOff>28575</xdr:rowOff>
                  </from>
                  <to>
                    <xdr:col>10</xdr:col>
                    <xdr:colOff>371475</xdr:colOff>
                    <xdr:row>318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363" name="Option Button 719">
              <controlPr defaultSize="0" autoFill="0" autoLine="0" autoPict="0">
                <anchor moveWithCells="1">
                  <from>
                    <xdr:col>11</xdr:col>
                    <xdr:colOff>85725</xdr:colOff>
                    <xdr:row>119</xdr:row>
                    <xdr:rowOff>28575</xdr:rowOff>
                  </from>
                  <to>
                    <xdr:col>11</xdr:col>
                    <xdr:colOff>371475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364" name="Option Button 720">
              <controlPr defaultSize="0" autoFill="0" autoLine="0" autoPict="0">
                <anchor moveWithCells="1">
                  <from>
                    <xdr:col>11</xdr:col>
                    <xdr:colOff>85725</xdr:colOff>
                    <xdr:row>120</xdr:row>
                    <xdr:rowOff>28575</xdr:rowOff>
                  </from>
                  <to>
                    <xdr:col>11</xdr:col>
                    <xdr:colOff>371475</xdr:colOff>
                    <xdr:row>120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365" name="Option Button 721">
              <controlPr defaultSize="0" autoFill="0" autoLine="0" autoPict="0">
                <anchor moveWithCells="1">
                  <from>
                    <xdr:col>10</xdr:col>
                    <xdr:colOff>85725</xdr:colOff>
                    <xdr:row>119</xdr:row>
                    <xdr:rowOff>28575</xdr:rowOff>
                  </from>
                  <to>
                    <xdr:col>10</xdr:col>
                    <xdr:colOff>371475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366" name="Option Button 722">
              <controlPr defaultSize="0" autoFill="0" autoLine="0" autoPict="0">
                <anchor moveWithCells="1">
                  <from>
                    <xdr:col>10</xdr:col>
                    <xdr:colOff>85725</xdr:colOff>
                    <xdr:row>120</xdr:row>
                    <xdr:rowOff>28575</xdr:rowOff>
                  </from>
                  <to>
                    <xdr:col>10</xdr:col>
                    <xdr:colOff>371475</xdr:colOff>
                    <xdr:row>120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367" name="Option Button 727">
              <controlPr defaultSize="0" autoFill="0" autoLine="0" autoPict="0">
                <anchor moveWithCells="1">
                  <from>
                    <xdr:col>10</xdr:col>
                    <xdr:colOff>85725</xdr:colOff>
                    <xdr:row>149</xdr:row>
                    <xdr:rowOff>28575</xdr:rowOff>
                  </from>
                  <to>
                    <xdr:col>10</xdr:col>
                    <xdr:colOff>371475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368" name="Group Box 728">
              <controlPr defaultSize="0" print="0" autoFill="0" autoPict="0">
                <anchor moveWithCells="1">
                  <from>
                    <xdr:col>10</xdr:col>
                    <xdr:colOff>9525</xdr:colOff>
                    <xdr:row>149</xdr:row>
                    <xdr:rowOff>9525</xdr:rowOff>
                  </from>
                  <to>
                    <xdr:col>11</xdr:col>
                    <xdr:colOff>504825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369" name="Option Button 729">
              <controlPr defaultSize="0" autoFill="0" autoLine="0" autoPict="0">
                <anchor moveWithCells="1">
                  <from>
                    <xdr:col>11</xdr:col>
                    <xdr:colOff>85725</xdr:colOff>
                    <xdr:row>149</xdr:row>
                    <xdr:rowOff>28575</xdr:rowOff>
                  </from>
                  <to>
                    <xdr:col>11</xdr:col>
                    <xdr:colOff>371475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370" name="Group Box 733">
              <controlPr defaultSize="0" print="0" autoFill="0" autoPict="0">
                <anchor moveWithCells="1">
                  <from>
                    <xdr:col>10</xdr:col>
                    <xdr:colOff>0</xdr:colOff>
                    <xdr:row>118</xdr:row>
                    <xdr:rowOff>9525</xdr:rowOff>
                  </from>
                  <to>
                    <xdr:col>12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371" name="Group Box 735">
              <controlPr defaultSize="0" print="0" autoFill="0" autoPict="0">
                <anchor moveWithCells="1">
                  <from>
                    <xdr:col>10</xdr:col>
                    <xdr:colOff>0</xdr:colOff>
                    <xdr:row>52</xdr:row>
                    <xdr:rowOff>9525</xdr:rowOff>
                  </from>
                  <to>
                    <xdr:col>11</xdr:col>
                    <xdr:colOff>504825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372" name="Option Button 738">
              <controlPr defaultSize="0" autoFill="0" autoLine="0" autoPict="0">
                <anchor moveWithCells="1">
                  <from>
                    <xdr:col>10</xdr:col>
                    <xdr:colOff>76200</xdr:colOff>
                    <xdr:row>52</xdr:row>
                    <xdr:rowOff>209550</xdr:rowOff>
                  </from>
                  <to>
                    <xdr:col>10</xdr:col>
                    <xdr:colOff>361950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373" name="Option Button 739">
              <controlPr defaultSize="0" autoFill="0" autoLine="0" autoPict="0">
                <anchor moveWithCells="1">
                  <from>
                    <xdr:col>11</xdr:col>
                    <xdr:colOff>85725</xdr:colOff>
                    <xdr:row>52</xdr:row>
                    <xdr:rowOff>200025</xdr:rowOff>
                  </from>
                  <to>
                    <xdr:col>11</xdr:col>
                    <xdr:colOff>371475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374" name="Option Button 740">
              <controlPr defaultSize="0" autoFill="0" autoLine="0" autoPict="0">
                <anchor moveWithCells="1">
                  <from>
                    <xdr:col>10</xdr:col>
                    <xdr:colOff>104775</xdr:colOff>
                    <xdr:row>97</xdr:row>
                    <xdr:rowOff>123825</xdr:rowOff>
                  </from>
                  <to>
                    <xdr:col>10</xdr:col>
                    <xdr:colOff>361950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375" name="Option Button 741">
              <controlPr defaultSize="0" autoFill="0" autoLine="0" autoPict="0">
                <anchor moveWithCells="1">
                  <from>
                    <xdr:col>11</xdr:col>
                    <xdr:colOff>76200</xdr:colOff>
                    <xdr:row>97</xdr:row>
                    <xdr:rowOff>114300</xdr:rowOff>
                  </from>
                  <to>
                    <xdr:col>11</xdr:col>
                    <xdr:colOff>361950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376" name="Group Box 742">
              <controlPr defaultSize="0" print="0" autoFill="0" autoPict="0">
                <anchor moveWithCells="1">
                  <from>
                    <xdr:col>10</xdr:col>
                    <xdr:colOff>0</xdr:colOff>
                    <xdr:row>125</xdr:row>
                    <xdr:rowOff>9525</xdr:rowOff>
                  </from>
                  <to>
                    <xdr:col>12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377" name="Option Button 745">
              <controlPr defaultSize="0" autoFill="0" autoLine="0" autoPict="0">
                <anchor moveWithCells="1">
                  <from>
                    <xdr:col>11</xdr:col>
                    <xdr:colOff>76200</xdr:colOff>
                    <xdr:row>125</xdr:row>
                    <xdr:rowOff>114300</xdr:rowOff>
                  </from>
                  <to>
                    <xdr:col>11</xdr:col>
                    <xdr:colOff>361950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378" name="Option Button 746">
              <controlPr defaultSize="0" autoFill="0" autoLine="0" autoPict="0">
                <anchor moveWithCells="1">
                  <from>
                    <xdr:col>10</xdr:col>
                    <xdr:colOff>76200</xdr:colOff>
                    <xdr:row>125</xdr:row>
                    <xdr:rowOff>114300</xdr:rowOff>
                  </from>
                  <to>
                    <xdr:col>10</xdr:col>
                    <xdr:colOff>361950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379" name="Group Box 748">
              <controlPr defaultSize="0" print="0" autoFill="0" autoPict="0">
                <anchor moveWithCells="1">
                  <from>
                    <xdr:col>10</xdr:col>
                    <xdr:colOff>9525</xdr:colOff>
                    <xdr:row>131</xdr:row>
                    <xdr:rowOff>9525</xdr:rowOff>
                  </from>
                  <to>
                    <xdr:col>12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380" name="Option Button 752">
              <controlPr defaultSize="0" autoFill="0" autoLine="0" autoPict="0">
                <anchor moveWithCells="1">
                  <from>
                    <xdr:col>11</xdr:col>
                    <xdr:colOff>76200</xdr:colOff>
                    <xdr:row>131</xdr:row>
                    <xdr:rowOff>114300</xdr:rowOff>
                  </from>
                  <to>
                    <xdr:col>11</xdr:col>
                    <xdr:colOff>361950</xdr:colOff>
                    <xdr:row>131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381" name="Option Button 754">
              <controlPr defaultSize="0" autoFill="0" autoLine="0" autoPict="0">
                <anchor moveWithCells="1">
                  <from>
                    <xdr:col>10</xdr:col>
                    <xdr:colOff>76200</xdr:colOff>
                    <xdr:row>131</xdr:row>
                    <xdr:rowOff>114300</xdr:rowOff>
                  </from>
                  <to>
                    <xdr:col>10</xdr:col>
                    <xdr:colOff>361950</xdr:colOff>
                    <xdr:row>131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382" name="Group Box 756">
              <controlPr defaultSize="0" print="0" autoFill="0" autoPict="0">
                <anchor moveWithCells="1">
                  <from>
                    <xdr:col>10</xdr:col>
                    <xdr:colOff>9525</xdr:colOff>
                    <xdr:row>259</xdr:row>
                    <xdr:rowOff>9525</xdr:rowOff>
                  </from>
                  <to>
                    <xdr:col>11</xdr:col>
                    <xdr:colOff>504825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383" name="Group Box 758">
              <controlPr defaultSize="0" print="0" autoFill="0" autoPict="0">
                <anchor moveWithCells="1">
                  <from>
                    <xdr:col>10</xdr:col>
                    <xdr:colOff>9525</xdr:colOff>
                    <xdr:row>261</xdr:row>
                    <xdr:rowOff>9525</xdr:rowOff>
                  </from>
                  <to>
                    <xdr:col>11</xdr:col>
                    <xdr:colOff>504825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384" name="Group Box 759">
              <controlPr defaultSize="0" print="0" autoFill="0" autoPict="0">
                <anchor moveWithCells="1">
                  <from>
                    <xdr:col>10</xdr:col>
                    <xdr:colOff>9525</xdr:colOff>
                    <xdr:row>263</xdr:row>
                    <xdr:rowOff>9525</xdr:rowOff>
                  </from>
                  <to>
                    <xdr:col>11</xdr:col>
                    <xdr:colOff>504825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385" name="Group Box 760">
              <controlPr defaultSize="0" print="0" autoFill="0" autoPict="0">
                <anchor moveWithCells="1">
                  <from>
                    <xdr:col>10</xdr:col>
                    <xdr:colOff>9525</xdr:colOff>
                    <xdr:row>265</xdr:row>
                    <xdr:rowOff>9525</xdr:rowOff>
                  </from>
                  <to>
                    <xdr:col>11</xdr:col>
                    <xdr:colOff>504825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386" name="Group Box 761">
              <controlPr defaultSize="0" print="0" autoFill="0" autoPict="0">
                <anchor moveWithCells="1">
                  <from>
                    <xdr:col>10</xdr:col>
                    <xdr:colOff>9525</xdr:colOff>
                    <xdr:row>267</xdr:row>
                    <xdr:rowOff>9525</xdr:rowOff>
                  </from>
                  <to>
                    <xdr:col>11</xdr:col>
                    <xdr:colOff>504825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387" name="Option Button 763">
              <controlPr defaultSize="0" autoFill="0" autoLine="0" autoPict="0">
                <anchor moveWithCells="1">
                  <from>
                    <xdr:col>10</xdr:col>
                    <xdr:colOff>85725</xdr:colOff>
                    <xdr:row>261</xdr:row>
                    <xdr:rowOff>28575</xdr:rowOff>
                  </from>
                  <to>
                    <xdr:col>10</xdr:col>
                    <xdr:colOff>371475</xdr:colOff>
                    <xdr:row>261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388" name="Option Button 764">
              <controlPr defaultSize="0" autoFill="0" autoLine="0" autoPict="0">
                <anchor moveWithCells="1">
                  <from>
                    <xdr:col>10</xdr:col>
                    <xdr:colOff>85725</xdr:colOff>
                    <xdr:row>263</xdr:row>
                    <xdr:rowOff>28575</xdr:rowOff>
                  </from>
                  <to>
                    <xdr:col>10</xdr:col>
                    <xdr:colOff>371475</xdr:colOff>
                    <xdr:row>263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389" name="Option Button 765">
              <controlPr defaultSize="0" autoFill="0" autoLine="0" autoPict="0">
                <anchor moveWithCells="1">
                  <from>
                    <xdr:col>10</xdr:col>
                    <xdr:colOff>85725</xdr:colOff>
                    <xdr:row>265</xdr:row>
                    <xdr:rowOff>28575</xdr:rowOff>
                  </from>
                  <to>
                    <xdr:col>10</xdr:col>
                    <xdr:colOff>371475</xdr:colOff>
                    <xdr:row>265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390" name="Option Button 766">
              <controlPr defaultSize="0" autoFill="0" autoLine="0" autoPict="0">
                <anchor moveWithCells="1">
                  <from>
                    <xdr:col>10</xdr:col>
                    <xdr:colOff>85725</xdr:colOff>
                    <xdr:row>267</xdr:row>
                    <xdr:rowOff>28575</xdr:rowOff>
                  </from>
                  <to>
                    <xdr:col>10</xdr:col>
                    <xdr:colOff>371475</xdr:colOff>
                    <xdr:row>267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391" name="Group Box 767">
              <controlPr defaultSize="0" print="0" autoFill="0" autoPict="0">
                <anchor moveWithCells="1">
                  <from>
                    <xdr:col>10</xdr:col>
                    <xdr:colOff>9525</xdr:colOff>
                    <xdr:row>269</xdr:row>
                    <xdr:rowOff>9525</xdr:rowOff>
                  </from>
                  <to>
                    <xdr:col>11</xdr:col>
                    <xdr:colOff>504825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392" name="Option Button 768">
              <controlPr defaultSize="0" autoFill="0" autoLine="0" autoPict="0">
                <anchor moveWithCells="1">
                  <from>
                    <xdr:col>10</xdr:col>
                    <xdr:colOff>85725</xdr:colOff>
                    <xdr:row>269</xdr:row>
                    <xdr:rowOff>28575</xdr:rowOff>
                  </from>
                  <to>
                    <xdr:col>10</xdr:col>
                    <xdr:colOff>371475</xdr:colOff>
                    <xdr:row>269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393" name="Option Button 769">
              <controlPr defaultSize="0" autoFill="0" autoLine="0" autoPict="0">
                <anchor moveWithCells="1">
                  <from>
                    <xdr:col>11</xdr:col>
                    <xdr:colOff>85725</xdr:colOff>
                    <xdr:row>261</xdr:row>
                    <xdr:rowOff>28575</xdr:rowOff>
                  </from>
                  <to>
                    <xdr:col>11</xdr:col>
                    <xdr:colOff>371475</xdr:colOff>
                    <xdr:row>261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394" name="Option Button 770">
              <controlPr defaultSize="0" autoFill="0" autoLine="0" autoPict="0">
                <anchor moveWithCells="1">
                  <from>
                    <xdr:col>11</xdr:col>
                    <xdr:colOff>85725</xdr:colOff>
                    <xdr:row>263</xdr:row>
                    <xdr:rowOff>28575</xdr:rowOff>
                  </from>
                  <to>
                    <xdr:col>11</xdr:col>
                    <xdr:colOff>371475</xdr:colOff>
                    <xdr:row>263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395" name="Option Button 771">
              <controlPr defaultSize="0" autoFill="0" autoLine="0" autoPict="0">
                <anchor moveWithCells="1">
                  <from>
                    <xdr:col>11</xdr:col>
                    <xdr:colOff>85725</xdr:colOff>
                    <xdr:row>265</xdr:row>
                    <xdr:rowOff>28575</xdr:rowOff>
                  </from>
                  <to>
                    <xdr:col>11</xdr:col>
                    <xdr:colOff>371475</xdr:colOff>
                    <xdr:row>265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396" name="Option Button 772">
              <controlPr defaultSize="0" autoFill="0" autoLine="0" autoPict="0">
                <anchor moveWithCells="1">
                  <from>
                    <xdr:col>11</xdr:col>
                    <xdr:colOff>85725</xdr:colOff>
                    <xdr:row>267</xdr:row>
                    <xdr:rowOff>28575</xdr:rowOff>
                  </from>
                  <to>
                    <xdr:col>11</xdr:col>
                    <xdr:colOff>371475</xdr:colOff>
                    <xdr:row>267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397" name="Option Button 773">
              <controlPr defaultSize="0" autoFill="0" autoLine="0" autoPict="0">
                <anchor moveWithCells="1">
                  <from>
                    <xdr:col>11</xdr:col>
                    <xdr:colOff>85725</xdr:colOff>
                    <xdr:row>269</xdr:row>
                    <xdr:rowOff>28575</xdr:rowOff>
                  </from>
                  <to>
                    <xdr:col>11</xdr:col>
                    <xdr:colOff>371475</xdr:colOff>
                    <xdr:row>269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398" name="Option Button 774">
              <controlPr defaultSize="0" autoFill="0" autoLine="0" autoPict="0">
                <anchor moveWithCells="1">
                  <from>
                    <xdr:col>10</xdr:col>
                    <xdr:colOff>85725</xdr:colOff>
                    <xdr:row>259</xdr:row>
                    <xdr:rowOff>28575</xdr:rowOff>
                  </from>
                  <to>
                    <xdr:col>10</xdr:col>
                    <xdr:colOff>371475</xdr:colOff>
                    <xdr:row>259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399" name="Option Button 775">
              <controlPr defaultSize="0" autoFill="0" autoLine="0" autoPict="0">
                <anchor moveWithCells="1">
                  <from>
                    <xdr:col>11</xdr:col>
                    <xdr:colOff>85725</xdr:colOff>
                    <xdr:row>259</xdr:row>
                    <xdr:rowOff>28575</xdr:rowOff>
                  </from>
                  <to>
                    <xdr:col>11</xdr:col>
                    <xdr:colOff>371475</xdr:colOff>
                    <xdr:row>259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400" name="Option Button 777">
              <controlPr defaultSize="0" autoFill="0" autoLine="0" autoPict="0">
                <anchor moveWithCells="1">
                  <from>
                    <xdr:col>11</xdr:col>
                    <xdr:colOff>85725</xdr:colOff>
                    <xdr:row>37</xdr:row>
                    <xdr:rowOff>28575</xdr:rowOff>
                  </from>
                  <to>
                    <xdr:col>11</xdr:col>
                    <xdr:colOff>371475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401" name="Option Button 779">
              <controlPr defaultSize="0" autoFill="0" autoLine="0" autoPict="0">
                <anchor moveWithCells="1">
                  <from>
                    <xdr:col>10</xdr:col>
                    <xdr:colOff>85725</xdr:colOff>
                    <xdr:row>118</xdr:row>
                    <xdr:rowOff>28575</xdr:rowOff>
                  </from>
                  <to>
                    <xdr:col>10</xdr:col>
                    <xdr:colOff>371475</xdr:colOff>
                    <xdr:row>118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402" name="Option Button 780">
              <controlPr defaultSize="0" autoFill="0" autoLine="0" autoPict="0">
                <anchor moveWithCells="1">
                  <from>
                    <xdr:col>11</xdr:col>
                    <xdr:colOff>76200</xdr:colOff>
                    <xdr:row>158</xdr:row>
                    <xdr:rowOff>114300</xdr:rowOff>
                  </from>
                  <to>
                    <xdr:col>11</xdr:col>
                    <xdr:colOff>361950</xdr:colOff>
                    <xdr:row>158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9"/>
  <sheetViews>
    <sheetView windowProtection="1" zoomScaleNormal="100" workbookViewId="0">
      <selection activeCell="M16" sqref="M16"/>
    </sheetView>
  </sheetViews>
  <sheetFormatPr defaultRowHeight="15" x14ac:dyDescent="0.25"/>
  <cols>
    <col min="1" max="1" width="3.140625" style="3" customWidth="1"/>
    <col min="2" max="12" width="9.140625" style="3"/>
    <col min="13" max="16384" width="9.140625" style="5"/>
  </cols>
  <sheetData>
    <row r="1" spans="1:12" ht="15.75" x14ac:dyDescent="0.25">
      <c r="A1" s="156" t="s">
        <v>367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15" customHeight="1" x14ac:dyDescent="0.25">
      <c r="A3" s="151" t="s">
        <v>362</v>
      </c>
      <c r="B3" s="151"/>
      <c r="C3" s="151"/>
      <c r="D3" s="151"/>
      <c r="E3" s="151"/>
      <c r="F3" s="101"/>
      <c r="G3" s="157" t="s">
        <v>363</v>
      </c>
      <c r="H3" s="157"/>
      <c r="I3" s="101"/>
      <c r="J3" s="157" t="s">
        <v>364</v>
      </c>
      <c r="K3" s="157"/>
    </row>
    <row r="4" spans="1:12" x14ac:dyDescent="0.25">
      <c r="A4" s="151"/>
      <c r="B4" s="151"/>
      <c r="C4" s="151"/>
      <c r="D4" s="151"/>
      <c r="E4" s="151"/>
      <c r="F4" s="101"/>
      <c r="G4" s="157"/>
      <c r="H4" s="157"/>
      <c r="I4" s="101"/>
      <c r="J4" s="157"/>
      <c r="K4" s="157"/>
    </row>
    <row r="5" spans="1:12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14"/>
    </row>
    <row r="6" spans="1:12" ht="15" customHeight="1" x14ac:dyDescent="0.25">
      <c r="A6" s="157">
        <v>1</v>
      </c>
      <c r="B6" s="152" t="s">
        <v>358</v>
      </c>
      <c r="C6" s="152"/>
      <c r="D6" s="152"/>
      <c r="E6" s="152"/>
      <c r="F6" s="100"/>
      <c r="G6" s="158" t="s">
        <v>277</v>
      </c>
      <c r="H6" s="158"/>
      <c r="I6" s="101"/>
      <c r="J6" s="158" t="s">
        <v>365</v>
      </c>
      <c r="K6" s="158"/>
    </row>
    <row r="7" spans="1:12" x14ac:dyDescent="0.25">
      <c r="A7" s="157"/>
      <c r="B7" s="152"/>
      <c r="C7" s="152"/>
      <c r="D7" s="152"/>
      <c r="E7" s="152"/>
      <c r="F7" s="102"/>
      <c r="G7" s="41"/>
      <c r="H7" s="41"/>
      <c r="I7" s="41"/>
      <c r="J7" s="41"/>
      <c r="K7" s="41"/>
      <c r="L7" s="14"/>
    </row>
    <row r="8" spans="1:12" x14ac:dyDescent="0.25">
      <c r="A8" s="157"/>
      <c r="B8" s="152"/>
      <c r="C8" s="152"/>
      <c r="D8" s="152"/>
      <c r="E8" s="152"/>
      <c r="F8" s="100"/>
      <c r="G8" s="41"/>
      <c r="H8" s="41"/>
      <c r="I8" s="101"/>
      <c r="J8" s="101"/>
      <c r="K8" s="101"/>
    </row>
    <row r="9" spans="1:12" x14ac:dyDescent="0.25">
      <c r="A9" s="102"/>
      <c r="B9" s="114"/>
      <c r="C9" s="114"/>
      <c r="D9" s="114"/>
      <c r="E9" s="114"/>
      <c r="F9" s="102"/>
      <c r="G9" s="41"/>
      <c r="H9" s="41"/>
      <c r="I9" s="41"/>
      <c r="J9" s="41"/>
      <c r="K9" s="41"/>
      <c r="L9" s="14"/>
    </row>
    <row r="10" spans="1:12" x14ac:dyDescent="0.25">
      <c r="A10" s="101"/>
      <c r="B10" s="4"/>
      <c r="C10" s="4"/>
      <c r="D10" s="4"/>
      <c r="E10" s="4"/>
      <c r="F10" s="101"/>
      <c r="G10" s="101"/>
      <c r="H10" s="101"/>
      <c r="I10" s="101"/>
      <c r="J10" s="101"/>
      <c r="K10" s="101"/>
    </row>
    <row r="11" spans="1:12" ht="15" customHeight="1" x14ac:dyDescent="0.25">
      <c r="A11" s="153">
        <v>2</v>
      </c>
      <c r="B11" s="152" t="s">
        <v>377</v>
      </c>
      <c r="C11" s="152"/>
      <c r="D11" s="152"/>
      <c r="E11" s="152"/>
      <c r="F11" s="101"/>
      <c r="G11" s="181">
        <v>0</v>
      </c>
      <c r="H11" s="158"/>
      <c r="I11" s="101"/>
      <c r="J11" s="181">
        <v>0.25</v>
      </c>
      <c r="K11" s="158"/>
    </row>
    <row r="12" spans="1:12" x14ac:dyDescent="0.25">
      <c r="A12" s="153"/>
      <c r="B12" s="152"/>
      <c r="C12" s="152"/>
      <c r="D12" s="152"/>
      <c r="E12" s="152"/>
      <c r="F12" s="41"/>
      <c r="G12" s="41"/>
      <c r="H12" s="41"/>
      <c r="I12" s="41"/>
      <c r="J12" s="41"/>
      <c r="K12" s="41"/>
      <c r="L12" s="14"/>
    </row>
    <row r="13" spans="1:12" x14ac:dyDescent="0.25">
      <c r="A13" s="153"/>
      <c r="B13" s="152"/>
      <c r="C13" s="152"/>
      <c r="D13" s="152"/>
      <c r="E13" s="152"/>
      <c r="F13" s="101"/>
      <c r="G13" s="101"/>
      <c r="H13" s="101"/>
      <c r="I13" s="101"/>
      <c r="J13" s="101"/>
      <c r="K13" s="101"/>
    </row>
    <row r="14" spans="1:12" s="112" customFormat="1" x14ac:dyDescent="0.25">
      <c r="A14" s="41"/>
      <c r="B14" s="87"/>
      <c r="C14" s="87"/>
      <c r="D14" s="87"/>
      <c r="E14" s="87"/>
      <c r="F14" s="41"/>
      <c r="G14" s="41"/>
      <c r="H14" s="41"/>
      <c r="I14" s="41"/>
      <c r="J14" s="41"/>
      <c r="K14" s="41"/>
      <c r="L14" s="14"/>
    </row>
    <row r="15" spans="1:12" s="112" customFormat="1" x14ac:dyDescent="0.25">
      <c r="A15" s="41"/>
      <c r="B15" s="87"/>
      <c r="C15" s="87"/>
      <c r="D15" s="87"/>
      <c r="E15" s="87"/>
      <c r="F15" s="41"/>
      <c r="G15" s="41"/>
      <c r="H15" s="41"/>
      <c r="I15" s="41"/>
      <c r="J15" s="41"/>
      <c r="K15" s="41"/>
      <c r="L15" s="14"/>
    </row>
    <row r="16" spans="1:12" ht="15" customHeight="1" x14ac:dyDescent="0.25">
      <c r="A16" s="153">
        <v>3</v>
      </c>
      <c r="B16" s="152" t="s">
        <v>359</v>
      </c>
      <c r="C16" s="152"/>
      <c r="D16" s="152"/>
      <c r="E16" s="152"/>
      <c r="F16" s="108"/>
      <c r="G16" s="158">
        <v>0</v>
      </c>
      <c r="H16" s="158"/>
      <c r="I16" s="108"/>
      <c r="J16" s="158">
        <v>3016</v>
      </c>
      <c r="K16" s="158"/>
    </row>
    <row r="17" spans="1:12" x14ac:dyDescent="0.25">
      <c r="A17" s="153"/>
      <c r="B17" s="152"/>
      <c r="C17" s="152"/>
      <c r="D17" s="152"/>
      <c r="E17" s="152"/>
      <c r="F17" s="41"/>
      <c r="G17" s="41"/>
      <c r="H17" s="41"/>
      <c r="I17" s="41"/>
      <c r="J17" s="41"/>
      <c r="K17" s="41"/>
      <c r="L17" s="14"/>
    </row>
    <row r="18" spans="1:12" x14ac:dyDescent="0.25">
      <c r="A18" s="153"/>
      <c r="B18" s="152"/>
      <c r="C18" s="152"/>
      <c r="D18" s="152"/>
      <c r="E18" s="152"/>
      <c r="F18" s="108"/>
      <c r="G18" s="108"/>
      <c r="H18" s="108"/>
      <c r="I18" s="108"/>
      <c r="J18" s="108"/>
      <c r="K18" s="108"/>
    </row>
    <row r="19" spans="1:12" s="112" customFormat="1" x14ac:dyDescent="0.25">
      <c r="A19" s="41"/>
      <c r="B19" s="87"/>
      <c r="C19" s="87"/>
      <c r="D19" s="87"/>
      <c r="E19" s="87"/>
      <c r="F19" s="41"/>
      <c r="G19" s="41"/>
      <c r="H19" s="41"/>
      <c r="I19" s="41"/>
      <c r="J19" s="41"/>
      <c r="K19" s="41"/>
      <c r="L19" s="14"/>
    </row>
    <row r="20" spans="1:12" x14ac:dyDescent="0.25">
      <c r="A20" s="101"/>
      <c r="B20" s="114"/>
      <c r="C20" s="114"/>
      <c r="D20" s="114"/>
      <c r="E20" s="114"/>
      <c r="F20" s="101"/>
      <c r="G20" s="101"/>
      <c r="H20" s="101"/>
      <c r="I20" s="101"/>
      <c r="J20" s="101"/>
      <c r="K20" s="101"/>
    </row>
    <row r="21" spans="1:12" ht="15" customHeight="1" x14ac:dyDescent="0.25">
      <c r="A21" s="153">
        <v>4</v>
      </c>
      <c r="B21" s="152" t="s">
        <v>360</v>
      </c>
      <c r="C21" s="152"/>
      <c r="D21" s="152"/>
      <c r="E21" s="152"/>
      <c r="F21" s="101"/>
      <c r="G21" s="158" t="s">
        <v>277</v>
      </c>
      <c r="H21" s="158"/>
      <c r="I21" s="101"/>
      <c r="J21" s="159" t="s">
        <v>357</v>
      </c>
      <c r="K21" s="159"/>
    </row>
    <row r="22" spans="1:12" x14ac:dyDescent="0.25">
      <c r="A22" s="153"/>
      <c r="B22" s="152"/>
      <c r="C22" s="152"/>
      <c r="D22" s="152"/>
      <c r="E22" s="152"/>
      <c r="F22" s="41"/>
      <c r="G22" s="41"/>
      <c r="H22" s="41"/>
      <c r="I22" s="41"/>
      <c r="J22" s="96"/>
      <c r="K22" s="96"/>
      <c r="L22" s="14"/>
    </row>
    <row r="23" spans="1:12" x14ac:dyDescent="0.25">
      <c r="A23" s="153"/>
      <c r="B23" s="152"/>
      <c r="C23" s="152"/>
      <c r="D23" s="152"/>
      <c r="E23" s="152"/>
      <c r="F23" s="101"/>
      <c r="G23" s="101"/>
      <c r="H23" s="101"/>
      <c r="I23" s="101"/>
      <c r="J23" s="101"/>
      <c r="K23" s="101"/>
    </row>
    <row r="24" spans="1:12" x14ac:dyDescent="0.25">
      <c r="A24" s="41"/>
      <c r="B24" s="114"/>
      <c r="C24" s="114"/>
      <c r="D24" s="114"/>
      <c r="E24" s="114"/>
      <c r="F24" s="41"/>
      <c r="G24" s="41"/>
      <c r="H24" s="41"/>
      <c r="I24" s="41"/>
      <c r="J24" s="41"/>
      <c r="K24" s="41"/>
      <c r="L24" s="14"/>
    </row>
    <row r="25" spans="1:12" x14ac:dyDescent="0.25">
      <c r="A25" s="101"/>
      <c r="B25" s="114"/>
      <c r="C25" s="114"/>
      <c r="D25" s="114"/>
      <c r="E25" s="114"/>
      <c r="F25" s="101"/>
      <c r="G25" s="101"/>
      <c r="H25" s="101"/>
      <c r="I25" s="101"/>
      <c r="J25" s="101"/>
      <c r="K25" s="101"/>
    </row>
    <row r="26" spans="1:12" ht="15" customHeight="1" x14ac:dyDescent="0.25">
      <c r="A26" s="153">
        <v>5</v>
      </c>
      <c r="B26" s="152" t="s">
        <v>361</v>
      </c>
      <c r="C26" s="152"/>
      <c r="D26" s="152"/>
      <c r="E26" s="152"/>
      <c r="F26" s="101"/>
      <c r="G26" s="160"/>
      <c r="H26" s="161"/>
      <c r="I26" s="101"/>
      <c r="J26" s="160"/>
      <c r="K26" s="161"/>
    </row>
    <row r="27" spans="1:12" x14ac:dyDescent="0.25">
      <c r="A27" s="153"/>
      <c r="B27" s="152"/>
      <c r="C27" s="152"/>
      <c r="D27" s="152"/>
      <c r="E27" s="152"/>
      <c r="F27" s="101"/>
      <c r="G27" s="160"/>
      <c r="H27" s="161"/>
      <c r="I27" s="101"/>
      <c r="J27" s="160"/>
      <c r="K27" s="161"/>
    </row>
    <row r="28" spans="1:12" x14ac:dyDescent="0.25">
      <c r="A28" s="153"/>
      <c r="B28" s="152"/>
      <c r="C28" s="152"/>
      <c r="D28" s="152"/>
      <c r="E28" s="152"/>
      <c r="F28" s="101"/>
      <c r="G28" s="160"/>
      <c r="H28" s="161"/>
      <c r="I28" s="101"/>
      <c r="J28" s="160"/>
      <c r="K28" s="161"/>
    </row>
    <row r="29" spans="1:12" x14ac:dyDescent="0.25">
      <c r="A29" s="101"/>
      <c r="B29" s="4"/>
      <c r="C29" s="4"/>
      <c r="D29" s="4"/>
      <c r="E29" s="4"/>
      <c r="F29" s="101"/>
      <c r="G29" s="101"/>
      <c r="H29" s="101"/>
      <c r="I29" s="101"/>
      <c r="J29" s="101"/>
      <c r="K29" s="101"/>
    </row>
    <row r="30" spans="1:12" x14ac:dyDescent="0.25">
      <c r="A30" s="101"/>
      <c r="B30" s="4"/>
      <c r="C30" s="4"/>
      <c r="D30" s="4"/>
      <c r="E30" s="4"/>
      <c r="F30" s="101"/>
      <c r="G30" s="101"/>
      <c r="H30" s="101"/>
      <c r="I30" s="101"/>
      <c r="J30" s="101"/>
      <c r="K30" s="101"/>
    </row>
    <row r="31" spans="1:12" ht="15.75" customHeight="1" x14ac:dyDescent="0.25">
      <c r="A31" s="153">
        <v>6</v>
      </c>
      <c r="B31" s="152" t="s">
        <v>366</v>
      </c>
      <c r="C31" s="155"/>
      <c r="D31" s="155"/>
      <c r="E31" s="155"/>
      <c r="F31" s="48" t="s">
        <v>335</v>
      </c>
      <c r="G31" s="154">
        <v>0</v>
      </c>
      <c r="H31" s="154"/>
      <c r="I31" s="48" t="s">
        <v>335</v>
      </c>
      <c r="J31" s="154">
        <v>19.866257000000001</v>
      </c>
      <c r="K31" s="154"/>
    </row>
    <row r="32" spans="1:12" s="112" customFormat="1" ht="15.75" customHeight="1" x14ac:dyDescent="0.25">
      <c r="A32" s="153"/>
      <c r="B32" s="155"/>
      <c r="C32" s="155"/>
      <c r="D32" s="155"/>
      <c r="E32" s="155"/>
      <c r="F32" s="48"/>
      <c r="G32" s="111"/>
      <c r="H32" s="111"/>
      <c r="I32" s="48"/>
      <c r="J32" s="111"/>
      <c r="K32" s="111"/>
      <c r="L32" s="14"/>
    </row>
    <row r="33" spans="1:12" x14ac:dyDescent="0.25">
      <c r="A33" s="153"/>
      <c r="B33" s="155"/>
      <c r="C33" s="155"/>
      <c r="D33" s="155"/>
      <c r="E33" s="155"/>
      <c r="F33" s="48" t="s">
        <v>334</v>
      </c>
      <c r="G33" s="154">
        <v>0</v>
      </c>
      <c r="H33" s="154"/>
      <c r="I33" s="48" t="s">
        <v>334</v>
      </c>
      <c r="J33" s="154">
        <v>45.252805000000002</v>
      </c>
      <c r="K33" s="154"/>
    </row>
    <row r="34" spans="1:12" x14ac:dyDescent="0.25">
      <c r="A34" s="101"/>
      <c r="B34" s="4"/>
      <c r="C34" s="4"/>
      <c r="D34" s="4"/>
      <c r="E34" s="4"/>
      <c r="F34" s="101"/>
      <c r="G34" s="101"/>
      <c r="H34" s="101"/>
      <c r="I34" s="101"/>
      <c r="J34" s="101"/>
      <c r="K34" s="101"/>
    </row>
    <row r="35" spans="1:12" x14ac:dyDescent="0.25">
      <c r="A35" s="101"/>
      <c r="B35" s="4"/>
      <c r="C35" s="4"/>
      <c r="D35" s="4"/>
      <c r="E35" s="4"/>
      <c r="F35" s="101"/>
      <c r="G35" s="101"/>
      <c r="H35" s="101"/>
      <c r="I35" s="101"/>
      <c r="J35" s="101"/>
      <c r="K35" s="101"/>
    </row>
    <row r="36" spans="1:12" ht="15" customHeight="1" x14ac:dyDescent="0.25">
      <c r="A36" s="153">
        <v>7</v>
      </c>
      <c r="B36" s="152" t="s">
        <v>375</v>
      </c>
      <c r="C36" s="152"/>
      <c r="D36" s="152"/>
      <c r="E36" s="152"/>
      <c r="F36" s="101"/>
      <c r="G36" s="101"/>
      <c r="H36" s="101"/>
      <c r="I36" s="101"/>
      <c r="J36" s="101"/>
      <c r="K36" s="101"/>
    </row>
    <row r="37" spans="1:12" x14ac:dyDescent="0.25">
      <c r="A37" s="153"/>
      <c r="B37" s="152"/>
      <c r="C37" s="152"/>
      <c r="D37" s="152"/>
      <c r="E37" s="152"/>
      <c r="F37" s="101"/>
      <c r="G37" s="101"/>
      <c r="H37" s="101"/>
      <c r="I37" s="101"/>
      <c r="J37" s="101"/>
      <c r="K37" s="101"/>
    </row>
    <row r="38" spans="1:12" x14ac:dyDescent="0.25">
      <c r="A38" s="153"/>
      <c r="B38" s="152"/>
      <c r="C38" s="152"/>
      <c r="D38" s="152"/>
      <c r="E38" s="152"/>
      <c r="F38" s="101"/>
      <c r="G38" s="101"/>
      <c r="H38" s="101"/>
      <c r="I38" s="101"/>
      <c r="J38" s="101"/>
      <c r="K38" s="101"/>
    </row>
    <row r="39" spans="1:12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2" x14ac:dyDescent="0.25">
      <c r="A40" s="41"/>
      <c r="B40" s="41"/>
      <c r="C40" s="41"/>
      <c r="D40" s="41"/>
      <c r="E40" s="41"/>
      <c r="F40" s="41"/>
      <c r="G40" s="41"/>
      <c r="H40" s="41"/>
      <c r="I40" s="101"/>
      <c r="J40" s="101"/>
      <c r="K40" s="101"/>
    </row>
    <row r="41" spans="1:12" x14ac:dyDescent="0.25">
      <c r="A41" s="41"/>
      <c r="B41" s="41"/>
      <c r="C41" s="41"/>
      <c r="D41" s="41"/>
      <c r="E41" s="41"/>
      <c r="F41" s="41"/>
      <c r="G41" s="41"/>
      <c r="H41" s="41"/>
      <c r="I41" s="101"/>
      <c r="J41" s="101"/>
      <c r="K41" s="101"/>
    </row>
    <row r="42" spans="1:12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2" x14ac:dyDescent="0.25">
      <c r="A43" s="101"/>
      <c r="B43" s="101"/>
      <c r="C43" s="101"/>
      <c r="D43" s="101"/>
      <c r="E43" s="101"/>
      <c r="F43" s="101"/>
      <c r="G43" s="101"/>
      <c r="H43" s="101"/>
      <c r="I43" s="41"/>
      <c r="J43" s="41"/>
      <c r="K43" s="41"/>
      <c r="L43" s="14"/>
    </row>
    <row r="44" spans="1:12" x14ac:dyDescent="0.25">
      <c r="A44" s="101"/>
      <c r="B44" s="101"/>
      <c r="C44" s="101"/>
      <c r="D44" s="101"/>
      <c r="E44" s="101"/>
      <c r="F44" s="101"/>
      <c r="G44" s="101"/>
      <c r="H44" s="101"/>
      <c r="I44" s="41"/>
      <c r="J44" s="41"/>
      <c r="K44" s="41"/>
      <c r="L44" s="14"/>
    </row>
    <row r="45" spans="1:12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2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2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2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2" x14ac:dyDescent="0.25">
      <c r="A49" s="41"/>
      <c r="B49" s="41"/>
      <c r="C49" s="41"/>
      <c r="D49" s="41"/>
      <c r="E49" s="41"/>
      <c r="F49" s="41"/>
      <c r="G49" s="41"/>
      <c r="H49" s="41"/>
      <c r="I49" s="101"/>
      <c r="J49" s="101"/>
      <c r="K49" s="101"/>
    </row>
    <row r="50" spans="1:12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2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2" x14ac:dyDescent="0.25">
      <c r="A52" s="101"/>
      <c r="B52" s="101"/>
      <c r="C52" s="101"/>
      <c r="D52" s="101"/>
      <c r="E52" s="101"/>
      <c r="F52" s="101"/>
      <c r="G52" s="101"/>
      <c r="H52" s="101"/>
      <c r="I52" s="41"/>
      <c r="J52" s="41"/>
      <c r="K52" s="41"/>
      <c r="L52" s="14"/>
    </row>
    <row r="53" spans="1:12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2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2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2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2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2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2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2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2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2" x14ac:dyDescent="0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2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x14ac:dyDescent="0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x14ac:dyDescent="0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x14ac:dyDescent="0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258" spans="1:12" x14ac:dyDescent="0.25">
      <c r="A258" s="14"/>
      <c r="B258" s="14"/>
      <c r="C258" s="14"/>
      <c r="D258" s="14"/>
      <c r="E258" s="14"/>
      <c r="F258" s="14"/>
      <c r="G258" s="14"/>
      <c r="H258" s="14"/>
    </row>
    <row r="260" spans="1:12" x14ac:dyDescent="0.25">
      <c r="A260" s="14"/>
      <c r="B260" s="14"/>
      <c r="C260" s="14"/>
      <c r="D260" s="14"/>
      <c r="E260" s="14"/>
      <c r="F260" s="14"/>
      <c r="G260" s="14"/>
      <c r="H260" s="14"/>
    </row>
    <row r="261" spans="1:12" x14ac:dyDescent="0.25">
      <c r="I261" s="14"/>
      <c r="J261" s="14"/>
      <c r="K261" s="14"/>
      <c r="L261" s="14"/>
    </row>
    <row r="262" spans="1:12" x14ac:dyDescent="0.25">
      <c r="A262" s="14"/>
      <c r="B262" s="14"/>
      <c r="C262" s="14"/>
      <c r="D262" s="14"/>
      <c r="E262" s="14"/>
      <c r="F262" s="14"/>
      <c r="G262" s="14"/>
      <c r="H262" s="14"/>
    </row>
    <row r="263" spans="1:12" x14ac:dyDescent="0.25">
      <c r="I263" s="14"/>
      <c r="J263" s="14"/>
      <c r="K263" s="14"/>
      <c r="L263" s="14"/>
    </row>
    <row r="264" spans="1:12" x14ac:dyDescent="0.25">
      <c r="A264" s="14"/>
      <c r="B264" s="14"/>
      <c r="C264" s="14"/>
      <c r="D264" s="14"/>
      <c r="E264" s="14"/>
      <c r="F264" s="14"/>
      <c r="G264" s="14"/>
      <c r="H264" s="14"/>
    </row>
    <row r="265" spans="1:12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x14ac:dyDescent="0.25">
      <c r="A266" s="14"/>
      <c r="B266" s="14"/>
      <c r="C266" s="14"/>
      <c r="D266" s="14"/>
      <c r="E266" s="14"/>
      <c r="F266" s="14"/>
      <c r="G266" s="14"/>
      <c r="H266" s="14"/>
    </row>
    <row r="267" spans="1:12" x14ac:dyDescent="0.25">
      <c r="I267" s="14"/>
      <c r="J267" s="14"/>
      <c r="K267" s="14"/>
      <c r="L267" s="14"/>
    </row>
    <row r="268" spans="1:12" x14ac:dyDescent="0.25">
      <c r="I268" s="14"/>
      <c r="J268" s="14"/>
      <c r="K268" s="14"/>
      <c r="L268" s="14"/>
    </row>
    <row r="269" spans="1:12" x14ac:dyDescent="0.25">
      <c r="I269" s="14"/>
      <c r="J269" s="14"/>
      <c r="K269" s="14"/>
      <c r="L269" s="14"/>
    </row>
  </sheetData>
  <sheetProtection algorithmName="SHA-512" hashValue="BLiQbGbWmiNSCdeIrZINpSu1/m0V+ZV/+jC94/+6cs2ndZHaG9Lstxc0hc06dx6V0WqLdm/318Zzm99oddahNA==" saltValue="zegoIqu6p9/bBJB7j51kkg==" spinCount="100000" sheet="1" objects="1" scenarios="1"/>
  <mergeCells count="34">
    <mergeCell ref="J11:K11"/>
    <mergeCell ref="G21:H21"/>
    <mergeCell ref="J21:K21"/>
    <mergeCell ref="B26:E28"/>
    <mergeCell ref="G26:G28"/>
    <mergeCell ref="H26:H28"/>
    <mergeCell ref="J26:J28"/>
    <mergeCell ref="K26:K28"/>
    <mergeCell ref="B16:E18"/>
    <mergeCell ref="G16:H16"/>
    <mergeCell ref="J16:K16"/>
    <mergeCell ref="J31:K31"/>
    <mergeCell ref="J33:K33"/>
    <mergeCell ref="B31:E33"/>
    <mergeCell ref="A31:A33"/>
    <mergeCell ref="A1:K1"/>
    <mergeCell ref="A21:A23"/>
    <mergeCell ref="A11:A13"/>
    <mergeCell ref="A26:A28"/>
    <mergeCell ref="B21:E23"/>
    <mergeCell ref="B11:E13"/>
    <mergeCell ref="B6:E8"/>
    <mergeCell ref="A6:A8"/>
    <mergeCell ref="G3:H4"/>
    <mergeCell ref="J3:K4"/>
    <mergeCell ref="G6:H6"/>
    <mergeCell ref="J6:K6"/>
    <mergeCell ref="A3:E4"/>
    <mergeCell ref="B36:E38"/>
    <mergeCell ref="A36:A38"/>
    <mergeCell ref="G33:H33"/>
    <mergeCell ref="G31:H31"/>
    <mergeCell ref="G11:H11"/>
    <mergeCell ref="A16:A18"/>
  </mergeCells>
  <dataValidations count="1">
    <dataValidation type="decimal" allowBlank="1" showInputMessage="1" showErrorMessage="1" sqref="G31:H33 J31:K33">
      <formula1>0</formula1>
      <formula2>99.99999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Group Box 1">
              <controlPr defaultSize="0" print="0" autoFill="0" autoPict="0">
                <anchor moveWithCells="1">
                  <from>
                    <xdr:col>5</xdr:col>
                    <xdr:colOff>600075</xdr:colOff>
                    <xdr:row>25</xdr:row>
                    <xdr:rowOff>0</xdr:rowOff>
                  </from>
                  <to>
                    <xdr:col>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Option Button 2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0</xdr:rowOff>
                  </from>
                  <to>
                    <xdr:col>6</xdr:col>
                    <xdr:colOff>361950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Option Button 3">
              <controlPr defaultSize="0" autoFill="0" autoLine="0" autoPict="0">
                <anchor moveWithCells="1">
                  <from>
                    <xdr:col>7</xdr:col>
                    <xdr:colOff>85725</xdr:colOff>
                    <xdr:row>26</xdr:row>
                    <xdr:rowOff>0</xdr:rowOff>
                  </from>
                  <to>
                    <xdr:col>7</xdr:col>
                    <xdr:colOff>371475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Group Box 4">
              <controlPr defaultSize="0" print="0" autoFill="0" autoPict="0">
                <anchor moveWithCells="1">
                  <from>
                    <xdr:col>8</xdr:col>
                    <xdr:colOff>600075</xdr:colOff>
                    <xdr:row>25</xdr:row>
                    <xdr:rowOff>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Option Button 5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0</xdr:rowOff>
                  </from>
                  <to>
                    <xdr:col>9</xdr:col>
                    <xdr:colOff>361950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Option Button 6">
              <controlPr defaultSize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0</xdr:rowOff>
                  </from>
                  <to>
                    <xdr:col>10</xdr:col>
                    <xdr:colOff>371475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00"/>
  <sheetViews>
    <sheetView windowProtection="1" zoomScaleNormal="100" workbookViewId="0">
      <selection activeCell="AC25" sqref="AC25"/>
    </sheetView>
  </sheetViews>
  <sheetFormatPr defaultRowHeight="15" x14ac:dyDescent="0.25"/>
  <cols>
    <col min="1" max="1" width="4.7109375" style="54" customWidth="1"/>
    <col min="2" max="2" width="9.140625" style="3"/>
    <col min="3" max="3" width="9.140625" style="3" customWidth="1"/>
    <col min="4" max="7" width="9.140625" style="3"/>
    <col min="8" max="8" width="6.140625" style="3" customWidth="1"/>
    <col min="9" max="9" width="14.7109375" style="3" customWidth="1"/>
    <col min="10" max="10" width="5.28515625" style="3" customWidth="1"/>
    <col min="11" max="12" width="7.7109375" style="3" customWidth="1"/>
    <col min="13" max="13" width="4.7109375" style="14" customWidth="1"/>
    <col min="14" max="14" width="10.140625" style="52" hidden="1" customWidth="1"/>
    <col min="15" max="17" width="5.7109375" style="2" hidden="1" customWidth="1"/>
    <col min="18" max="18" width="9.140625" style="3" hidden="1" customWidth="1"/>
    <col min="19" max="22" width="9.140625" style="4" hidden="1" customWidth="1"/>
    <col min="23" max="23" width="11.5703125" style="4" hidden="1" customWidth="1"/>
    <col min="24" max="24" width="9.140625" style="4" hidden="1" customWidth="1"/>
    <col min="25" max="25" width="0" style="3" hidden="1" customWidth="1"/>
    <col min="26" max="16384" width="9.140625" style="3"/>
  </cols>
  <sheetData>
    <row r="1" spans="1:24" ht="20.25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75"/>
    </row>
    <row r="2" spans="1:24" ht="15.75" x14ac:dyDescent="0.25"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76"/>
    </row>
    <row r="3" spans="1:24" ht="15.75" x14ac:dyDescent="0.25">
      <c r="B3" s="6"/>
    </row>
    <row r="4" spans="1:24" ht="15.75" x14ac:dyDescent="0.25">
      <c r="B4" s="6" t="s">
        <v>280</v>
      </c>
      <c r="C4" s="6"/>
      <c r="D4" s="162" t="str">
        <f>'Образац листе'!D4:L4</f>
        <v>_________________________________________________________________</v>
      </c>
      <c r="E4" s="162"/>
      <c r="F4" s="162"/>
      <c r="G4" s="162"/>
      <c r="H4" s="162"/>
      <c r="I4" s="162"/>
      <c r="J4" s="162"/>
      <c r="K4" s="162"/>
      <c r="L4" s="162"/>
      <c r="M4" s="77"/>
    </row>
    <row r="5" spans="1:24" s="14" customFormat="1" ht="5.0999999999999996" customHeight="1" x14ac:dyDescent="0.25">
      <c r="A5" s="4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77"/>
      <c r="N5" s="53"/>
      <c r="O5" s="41"/>
      <c r="P5" s="41"/>
      <c r="Q5" s="41"/>
      <c r="S5" s="30"/>
      <c r="T5" s="30"/>
      <c r="U5" s="30"/>
      <c r="V5" s="30"/>
      <c r="W5" s="30"/>
      <c r="X5" s="30"/>
    </row>
    <row r="6" spans="1:24" ht="15.75" x14ac:dyDescent="0.25">
      <c r="B6" s="123" t="s">
        <v>282</v>
      </c>
      <c r="C6" s="123"/>
      <c r="D6" s="123"/>
      <c r="E6" s="162">
        <f>'Образац листе'!E6:F6</f>
        <v>0</v>
      </c>
      <c r="F6" s="162"/>
      <c r="G6" s="122" t="s">
        <v>281</v>
      </c>
      <c r="H6" s="122"/>
      <c r="I6" s="162">
        <f>'Образац листе'!I6:L6</f>
        <v>0</v>
      </c>
      <c r="J6" s="162"/>
      <c r="K6" s="162"/>
      <c r="L6" s="162"/>
      <c r="M6" s="77"/>
      <c r="T6" s="3"/>
      <c r="U6" s="3"/>
      <c r="V6" s="3"/>
    </row>
    <row r="7" spans="1:24" s="14" customFormat="1" ht="5.0999999999999996" customHeight="1" x14ac:dyDescent="0.25">
      <c r="A7" s="43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77"/>
      <c r="N7" s="53"/>
      <c r="O7" s="41"/>
      <c r="P7" s="41"/>
      <c r="Q7" s="41"/>
      <c r="S7" s="30"/>
      <c r="W7" s="30"/>
      <c r="X7" s="30"/>
    </row>
    <row r="8" spans="1:24" ht="15.75" x14ac:dyDescent="0.25">
      <c r="B8" s="62" t="s">
        <v>283</v>
      </c>
      <c r="C8" s="163" t="str">
        <f>'Образац листе'!C8:L8</f>
        <v>_________________________________________________________________________</v>
      </c>
      <c r="D8" s="163"/>
      <c r="E8" s="163"/>
      <c r="F8" s="163"/>
      <c r="G8" s="163"/>
      <c r="H8" s="163"/>
      <c r="I8" s="163"/>
      <c r="J8" s="163"/>
      <c r="K8" s="163"/>
      <c r="L8" s="163"/>
      <c r="M8" s="78"/>
    </row>
    <row r="9" spans="1:24" s="14" customFormat="1" ht="5.0999999999999996" customHeight="1" x14ac:dyDescent="0.25">
      <c r="A9" s="4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78"/>
      <c r="N9" s="53"/>
      <c r="O9" s="41"/>
      <c r="P9" s="41"/>
      <c r="Q9" s="41"/>
      <c r="S9" s="30"/>
      <c r="T9" s="30"/>
      <c r="U9" s="30"/>
      <c r="V9" s="30"/>
      <c r="W9" s="30"/>
      <c r="X9" s="30"/>
    </row>
    <row r="10" spans="1:24" ht="15.75" x14ac:dyDescent="0.25">
      <c r="B10" s="123" t="s">
        <v>284</v>
      </c>
      <c r="C10" s="123"/>
      <c r="D10" s="162" t="str">
        <f>'Образац листе'!D10:L10</f>
        <v>_________________________________________________________________</v>
      </c>
      <c r="E10" s="162"/>
      <c r="F10" s="162"/>
      <c r="G10" s="162"/>
      <c r="H10" s="162"/>
      <c r="I10" s="162"/>
      <c r="J10" s="162"/>
      <c r="K10" s="162"/>
      <c r="L10" s="162"/>
      <c r="M10" s="77"/>
      <c r="T10" s="3"/>
      <c r="U10" s="3"/>
      <c r="V10" s="3"/>
    </row>
    <row r="11" spans="1:24" s="14" customFormat="1" ht="5.0999999999999996" customHeight="1" x14ac:dyDescent="0.25">
      <c r="A11" s="43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77"/>
      <c r="N11" s="53"/>
      <c r="O11" s="41"/>
      <c r="P11" s="41"/>
      <c r="Q11" s="41"/>
      <c r="S11" s="30"/>
      <c r="W11" s="30"/>
      <c r="X11" s="30"/>
    </row>
    <row r="12" spans="1:24" ht="15.75" customHeight="1" x14ac:dyDescent="0.25">
      <c r="B12" s="164" t="s">
        <v>285</v>
      </c>
      <c r="C12" s="164"/>
      <c r="D12" s="162" t="str">
        <f>'Образац листе'!D12:L12</f>
        <v>_________________________________________________________________</v>
      </c>
      <c r="E12" s="162"/>
      <c r="F12" s="162"/>
      <c r="G12" s="162"/>
      <c r="H12" s="162"/>
      <c r="I12" s="162"/>
      <c r="J12" s="162"/>
      <c r="K12" s="162"/>
      <c r="L12" s="162"/>
      <c r="M12" s="77"/>
    </row>
    <row r="13" spans="1:24" x14ac:dyDescent="0.25">
      <c r="B13" s="163" t="str">
        <f>'Образац листе'!B13:L13</f>
        <v>_________________________________________________________________________________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78"/>
    </row>
    <row r="14" spans="1:24" s="14" customFormat="1" ht="5.0999999999999996" customHeight="1" x14ac:dyDescent="0.25">
      <c r="A14" s="43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78"/>
      <c r="N14" s="53"/>
      <c r="O14" s="41"/>
      <c r="P14" s="41"/>
      <c r="Q14" s="41"/>
      <c r="S14" s="30"/>
      <c r="T14" s="30"/>
      <c r="U14" s="30"/>
      <c r="V14" s="30"/>
      <c r="W14" s="30"/>
      <c r="X14" s="30"/>
    </row>
    <row r="15" spans="1:24" ht="15.75" x14ac:dyDescent="0.25">
      <c r="B15" s="123" t="s">
        <v>286</v>
      </c>
      <c r="C15" s="123"/>
      <c r="D15" s="123"/>
      <c r="E15" s="162" t="str">
        <f>'Образац листе'!E15:L15</f>
        <v>_________________________________________________________</v>
      </c>
      <c r="F15" s="162"/>
      <c r="G15" s="162"/>
      <c r="H15" s="162"/>
      <c r="I15" s="162"/>
      <c r="J15" s="162"/>
      <c r="K15" s="162"/>
      <c r="L15" s="162"/>
      <c r="M15" s="77"/>
    </row>
    <row r="16" spans="1:24" s="14" customFormat="1" ht="5.0999999999999996" customHeight="1" x14ac:dyDescent="0.25">
      <c r="A16" s="4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77"/>
      <c r="N16" s="53"/>
      <c r="O16" s="41"/>
      <c r="P16" s="41"/>
      <c r="Q16" s="41"/>
      <c r="S16" s="30"/>
      <c r="T16" s="30"/>
      <c r="U16" s="30"/>
      <c r="V16" s="30"/>
      <c r="W16" s="30"/>
      <c r="X16" s="30"/>
    </row>
    <row r="17" spans="1:24" ht="15.75" customHeight="1" x14ac:dyDescent="0.25">
      <c r="B17" s="123" t="s">
        <v>287</v>
      </c>
      <c r="C17" s="123"/>
      <c r="D17" s="123"/>
      <c r="E17" s="162" t="str">
        <f>'Образац листе'!E17:L17</f>
        <v>_________________________________________________________</v>
      </c>
      <c r="F17" s="162"/>
      <c r="G17" s="162"/>
      <c r="H17" s="162"/>
      <c r="I17" s="162"/>
      <c r="J17" s="162"/>
      <c r="K17" s="162"/>
      <c r="L17" s="162"/>
      <c r="M17" s="77"/>
      <c r="O17" s="167" t="s">
        <v>153</v>
      </c>
      <c r="P17" s="167" t="s">
        <v>154</v>
      </c>
      <c r="Q17" s="167" t="s">
        <v>155</v>
      </c>
      <c r="R17" s="2"/>
    </row>
    <row r="18" spans="1:24" s="14" customFormat="1" ht="5.0999999999999996" customHeight="1" x14ac:dyDescent="0.25">
      <c r="A18" s="4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77"/>
      <c r="N18" s="53"/>
      <c r="O18" s="167"/>
      <c r="P18" s="167"/>
      <c r="Q18" s="167"/>
      <c r="R18" s="41"/>
      <c r="S18" s="30"/>
      <c r="T18" s="30"/>
      <c r="U18" s="30"/>
      <c r="V18" s="30"/>
      <c r="W18" s="30"/>
      <c r="X18" s="30"/>
    </row>
    <row r="19" spans="1:24" ht="15.75" customHeight="1" x14ac:dyDescent="0.25">
      <c r="B19" s="123" t="s">
        <v>288</v>
      </c>
      <c r="C19" s="123"/>
      <c r="D19" s="123"/>
      <c r="E19" s="162" t="str">
        <f>'Образац листе'!E19:L19</f>
        <v>_________________________________________________________</v>
      </c>
      <c r="F19" s="162"/>
      <c r="G19" s="162"/>
      <c r="H19" s="162"/>
      <c r="I19" s="162"/>
      <c r="J19" s="162"/>
      <c r="K19" s="162"/>
      <c r="L19" s="162"/>
      <c r="M19" s="77"/>
      <c r="O19" s="167"/>
      <c r="P19" s="167"/>
      <c r="Q19" s="167"/>
      <c r="R19" s="2"/>
    </row>
    <row r="20" spans="1:24" s="14" customFormat="1" ht="5.0999999999999996" customHeight="1" x14ac:dyDescent="0.25">
      <c r="A20" s="43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77"/>
      <c r="N20" s="53"/>
      <c r="O20" s="167"/>
      <c r="P20" s="167"/>
      <c r="Q20" s="167"/>
      <c r="R20" s="41"/>
      <c r="S20" s="30"/>
      <c r="T20" s="30"/>
      <c r="U20" s="30"/>
      <c r="V20" s="30"/>
      <c r="W20" s="30"/>
      <c r="X20" s="30"/>
    </row>
    <row r="21" spans="1:24" ht="15.75" x14ac:dyDescent="0.25">
      <c r="B21" s="164" t="s">
        <v>289</v>
      </c>
      <c r="C21" s="164"/>
      <c r="D21" s="164"/>
      <c r="E21" s="164"/>
      <c r="F21" s="162" t="str">
        <f>'Образац листе'!F21:L21</f>
        <v>_________________________________________________</v>
      </c>
      <c r="G21" s="162"/>
      <c r="H21" s="162"/>
      <c r="I21" s="162"/>
      <c r="J21" s="162"/>
      <c r="K21" s="162"/>
      <c r="L21" s="162"/>
      <c r="M21" s="77"/>
      <c r="O21" s="167"/>
      <c r="P21" s="167"/>
      <c r="Q21" s="167"/>
      <c r="R21" s="2"/>
    </row>
    <row r="22" spans="1:24" s="14" customFormat="1" ht="5.0999999999999996" customHeight="1" x14ac:dyDescent="0.25">
      <c r="A22" s="43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77"/>
      <c r="N22" s="53"/>
      <c r="O22" s="167"/>
      <c r="P22" s="167"/>
      <c r="Q22" s="167"/>
      <c r="R22" s="41"/>
      <c r="S22" s="30"/>
      <c r="T22" s="30"/>
      <c r="U22" s="30"/>
      <c r="V22" s="30"/>
      <c r="W22" s="30"/>
      <c r="X22" s="30"/>
    </row>
    <row r="23" spans="1:24" ht="15.75" customHeight="1" x14ac:dyDescent="0.25">
      <c r="B23" s="123" t="s">
        <v>290</v>
      </c>
      <c r="C23" s="123"/>
      <c r="D23" s="162" t="str">
        <f>'Образац листе'!D23:L23</f>
        <v>_________________________________________________________________</v>
      </c>
      <c r="E23" s="162"/>
      <c r="F23" s="162"/>
      <c r="G23" s="162"/>
      <c r="H23" s="162"/>
      <c r="I23" s="162"/>
      <c r="J23" s="162"/>
      <c r="K23" s="162"/>
      <c r="L23" s="162"/>
      <c r="M23" s="77"/>
      <c r="O23" s="167"/>
      <c r="P23" s="167"/>
      <c r="Q23" s="167"/>
      <c r="R23" s="2"/>
    </row>
    <row r="24" spans="1:24" s="14" customFormat="1" ht="5.0999999999999996" customHeight="1" x14ac:dyDescent="0.25">
      <c r="A24" s="43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77"/>
      <c r="N24" s="53"/>
      <c r="O24" s="167"/>
      <c r="P24" s="167"/>
      <c r="Q24" s="167"/>
      <c r="R24" s="41"/>
      <c r="S24" s="30"/>
      <c r="T24" s="30"/>
      <c r="U24" s="30"/>
      <c r="V24" s="30"/>
      <c r="W24" s="30"/>
      <c r="X24" s="30"/>
    </row>
    <row r="25" spans="1:24" ht="15.75" x14ac:dyDescent="0.25">
      <c r="B25" s="123" t="s">
        <v>291</v>
      </c>
      <c r="C25" s="123"/>
      <c r="D25" s="162" t="str">
        <f>'Образац листе'!D25:L25</f>
        <v>_________________________________________________________________</v>
      </c>
      <c r="E25" s="162"/>
      <c r="F25" s="162"/>
      <c r="G25" s="162"/>
      <c r="H25" s="162"/>
      <c r="I25" s="162"/>
      <c r="J25" s="162"/>
      <c r="K25" s="162"/>
      <c r="L25" s="162"/>
      <c r="M25" s="77"/>
      <c r="O25" s="167"/>
      <c r="P25" s="167"/>
      <c r="Q25" s="167"/>
      <c r="R25" s="2"/>
    </row>
    <row r="26" spans="1:24" ht="15.75" x14ac:dyDescent="0.25">
      <c r="B26" s="6"/>
      <c r="O26" s="167"/>
      <c r="P26" s="167"/>
      <c r="Q26" s="167"/>
      <c r="R26" s="2"/>
      <c r="T26" s="2"/>
      <c r="U26" s="2"/>
    </row>
    <row r="27" spans="1:24" ht="15" customHeight="1" x14ac:dyDescent="0.25">
      <c r="A27" s="126" t="s">
        <v>374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79"/>
      <c r="O27" s="167"/>
      <c r="P27" s="167"/>
      <c r="Q27" s="167"/>
      <c r="R27" s="2"/>
      <c r="T27" s="2"/>
      <c r="U27" s="2" t="s">
        <v>255</v>
      </c>
    </row>
    <row r="28" spans="1:24" ht="15.75" customHeight="1" x14ac:dyDescent="0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79"/>
      <c r="O28" s="167"/>
      <c r="P28" s="167"/>
      <c r="Q28" s="167"/>
      <c r="R28" s="2"/>
      <c r="T28" s="7" t="s">
        <v>153</v>
      </c>
      <c r="U28" s="2">
        <v>1</v>
      </c>
    </row>
    <row r="29" spans="1:24" ht="15.75" customHeight="1" x14ac:dyDescent="0.2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79"/>
      <c r="O29" s="167"/>
      <c r="P29" s="167"/>
      <c r="Q29" s="167"/>
      <c r="R29" s="2"/>
      <c r="T29" s="2">
        <v>0</v>
      </c>
      <c r="U29" s="2">
        <v>2</v>
      </c>
    </row>
    <row r="30" spans="1:24" x14ac:dyDescent="0.25">
      <c r="B30" s="2"/>
      <c r="O30" s="167"/>
      <c r="P30" s="167"/>
      <c r="Q30" s="167"/>
      <c r="R30" s="2"/>
      <c r="T30" s="2">
        <v>1</v>
      </c>
      <c r="U30" s="2">
        <v>4</v>
      </c>
    </row>
    <row r="31" spans="1:24" ht="17.25" customHeight="1" x14ac:dyDescent="0.25">
      <c r="A31" s="8" t="s">
        <v>156</v>
      </c>
      <c r="B31" s="125" t="s">
        <v>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80"/>
      <c r="O31" s="167"/>
      <c r="P31" s="167"/>
      <c r="Q31" s="167"/>
      <c r="R31" s="2"/>
      <c r="S31" s="2"/>
      <c r="T31" s="2">
        <v>2</v>
      </c>
      <c r="U31" s="2">
        <v>8</v>
      </c>
    </row>
    <row r="32" spans="1:24" ht="5.0999999999999996" customHeight="1" x14ac:dyDescent="0.2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81"/>
      <c r="R32" s="2"/>
    </row>
    <row r="33" spans="1:25" ht="31.5" customHeight="1" x14ac:dyDescent="0.25">
      <c r="A33" s="54" t="s">
        <v>159</v>
      </c>
      <c r="B33" s="115" t="s">
        <v>3</v>
      </c>
      <c r="C33" s="115"/>
      <c r="D33" s="115"/>
      <c r="E33" s="115"/>
      <c r="F33" s="115"/>
      <c r="G33" s="115"/>
      <c r="H33" s="115"/>
      <c r="I33" s="115"/>
      <c r="J33" s="115"/>
      <c r="K33" s="9" t="str">
        <f>IF(O33=1,"ДА","")</f>
        <v/>
      </c>
      <c r="L33" s="10" t="str">
        <f>IF(O33=2,"НЕ","")</f>
        <v/>
      </c>
      <c r="M33" s="68"/>
      <c r="O33" s="2">
        <f>'Образац листе'!N33</f>
        <v>0</v>
      </c>
      <c r="P33" s="2">
        <v>2</v>
      </c>
      <c r="Q33" s="2">
        <f>IF(O33=1, "0", O33*P33)</f>
        <v>0</v>
      </c>
      <c r="R33" s="2"/>
    </row>
    <row r="34" spans="1:25" ht="5.0999999999999996" customHeight="1" x14ac:dyDescent="0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82"/>
      <c r="R34" s="2"/>
    </row>
    <row r="35" spans="1:25" ht="31.5" customHeight="1" x14ac:dyDescent="0.25">
      <c r="A35" s="54" t="s">
        <v>160</v>
      </c>
      <c r="B35" s="115" t="s">
        <v>311</v>
      </c>
      <c r="C35" s="115"/>
      <c r="D35" s="115"/>
      <c r="E35" s="115"/>
      <c r="F35" s="115"/>
      <c r="G35" s="115"/>
      <c r="H35" s="115"/>
      <c r="I35" s="115"/>
      <c r="J35" s="115"/>
      <c r="K35" s="9" t="str">
        <f>IF(O35=1,"ДА","")</f>
        <v/>
      </c>
      <c r="L35" s="10" t="str">
        <f>IF(O35=2,"НЕ","")</f>
        <v/>
      </c>
      <c r="M35" s="68"/>
      <c r="O35" s="2">
        <f>'Образац листе'!N35</f>
        <v>0</v>
      </c>
      <c r="P35" s="2">
        <v>4</v>
      </c>
      <c r="Q35" s="2">
        <f t="shared" ref="Q35" si="0">IF(O35=1, "0", O35*P35)</f>
        <v>0</v>
      </c>
      <c r="R35" s="2"/>
    </row>
    <row r="36" spans="1:25" ht="15.75" customHeight="1" x14ac:dyDescent="0.25">
      <c r="A36" s="118"/>
      <c r="B36" s="118"/>
      <c r="C36" s="115" t="s">
        <v>4</v>
      </c>
      <c r="D36" s="115"/>
      <c r="E36" s="115"/>
      <c r="F36" s="115"/>
      <c r="G36" s="115"/>
      <c r="H36" s="115"/>
      <c r="I36" s="115"/>
      <c r="J36" s="115"/>
      <c r="K36" s="166">
        <f>'Образац листе'!K36:L36</f>
        <v>0</v>
      </c>
      <c r="L36" s="166"/>
      <c r="M36" s="68"/>
      <c r="O36" s="2" t="str">
        <f>IF(K36&gt;=5, "0", IF(K36&gt;2, "1", "2"))</f>
        <v>2</v>
      </c>
      <c r="P36" s="2">
        <v>1</v>
      </c>
      <c r="Q36" s="2">
        <f>IF(O35=2, "0", O36*P36)</f>
        <v>2</v>
      </c>
      <c r="R36" s="2"/>
      <c r="S36" s="4" t="s">
        <v>260</v>
      </c>
    </row>
    <row r="37" spans="1:25" ht="5.0999999999999996" customHeight="1" x14ac:dyDescent="0.2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82"/>
      <c r="R37" s="2"/>
    </row>
    <row r="38" spans="1:25" ht="15.75" customHeight="1" x14ac:dyDescent="0.25">
      <c r="A38" s="54" t="s">
        <v>161</v>
      </c>
      <c r="B38" s="115" t="s">
        <v>312</v>
      </c>
      <c r="C38" s="115"/>
      <c r="D38" s="115"/>
      <c r="E38" s="115"/>
      <c r="F38" s="115"/>
      <c r="G38" s="115"/>
      <c r="H38" s="115"/>
      <c r="I38" s="115"/>
      <c r="J38" s="115"/>
      <c r="K38" s="9" t="str">
        <f>IF(O38=1,"ДА","")</f>
        <v/>
      </c>
      <c r="L38" s="10" t="str">
        <f>IF(O38=2,"НЕ","")</f>
        <v/>
      </c>
      <c r="M38" s="68"/>
      <c r="O38" s="2">
        <f>'Образац листе'!N38</f>
        <v>0</v>
      </c>
      <c r="P38" s="2">
        <v>1</v>
      </c>
      <c r="Q38" s="2">
        <f>IF(O38=1, "0", O38*P38)</f>
        <v>0</v>
      </c>
      <c r="R38" s="2"/>
      <c r="U38" s="12"/>
    </row>
    <row r="39" spans="1:25" ht="15.75" customHeight="1" x14ac:dyDescent="0.25">
      <c r="A39" s="118"/>
      <c r="B39" s="118"/>
      <c r="C39" s="115" t="s">
        <v>313</v>
      </c>
      <c r="D39" s="115"/>
      <c r="E39" s="115"/>
      <c r="F39" s="115"/>
      <c r="G39" s="166" t="str">
        <f>'Образац листе'!G39:L40</f>
        <v>_________________________________________</v>
      </c>
      <c r="H39" s="166"/>
      <c r="I39" s="166"/>
      <c r="J39" s="166"/>
      <c r="K39" s="166"/>
      <c r="L39" s="166"/>
      <c r="M39" s="67"/>
      <c r="R39" s="2"/>
      <c r="Y39" s="14"/>
    </row>
    <row r="40" spans="1:25" ht="15.75" customHeight="1" x14ac:dyDescent="0.25">
      <c r="A40" s="118"/>
      <c r="B40" s="118"/>
      <c r="C40" s="115"/>
      <c r="D40" s="115"/>
      <c r="E40" s="115"/>
      <c r="F40" s="115"/>
      <c r="G40" s="166"/>
      <c r="H40" s="166"/>
      <c r="I40" s="166"/>
      <c r="J40" s="166"/>
      <c r="K40" s="166"/>
      <c r="L40" s="166"/>
      <c r="M40" s="67"/>
      <c r="R40" s="2"/>
      <c r="Y40" s="14"/>
    </row>
    <row r="41" spans="1:25" ht="5.0999999999999996" customHeight="1" x14ac:dyDescent="0.25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82"/>
      <c r="R41" s="2"/>
      <c r="Y41" s="14"/>
    </row>
    <row r="42" spans="1:25" ht="15.75" customHeight="1" x14ac:dyDescent="0.25">
      <c r="A42" s="54" t="s">
        <v>162</v>
      </c>
      <c r="B42" s="115" t="s">
        <v>6</v>
      </c>
      <c r="C42" s="115"/>
      <c r="D42" s="115"/>
      <c r="E42" s="115"/>
      <c r="F42" s="115"/>
      <c r="G42" s="115"/>
      <c r="H42" s="115"/>
      <c r="I42" s="115"/>
      <c r="J42" s="115"/>
      <c r="K42" s="9" t="str">
        <f>IF(O42=1,"ДА","")</f>
        <v/>
      </c>
      <c r="L42" s="10" t="str">
        <f>IF(O42=2,"НЕ","")</f>
        <v/>
      </c>
      <c r="M42" s="68"/>
      <c r="O42" s="2">
        <f>'Образац листе'!N42</f>
        <v>0</v>
      </c>
      <c r="P42" s="2">
        <v>1</v>
      </c>
      <c r="Q42" s="2">
        <f>IF(O42=1, "0", O42*P42)</f>
        <v>0</v>
      </c>
      <c r="R42" s="2"/>
      <c r="Y42" s="14"/>
    </row>
    <row r="43" spans="1:25" s="14" customFormat="1" ht="5.0999999999999996" customHeight="1" x14ac:dyDescent="0.25">
      <c r="A43" s="43"/>
      <c r="B43" s="42"/>
      <c r="C43" s="42"/>
      <c r="D43" s="42"/>
      <c r="E43" s="42"/>
      <c r="F43" s="42"/>
      <c r="G43" s="42"/>
      <c r="H43" s="42"/>
      <c r="I43" s="42"/>
      <c r="J43" s="42"/>
      <c r="K43" s="61"/>
      <c r="L43" s="61"/>
      <c r="M43" s="68"/>
      <c r="N43" s="53"/>
      <c r="O43" s="41"/>
      <c r="P43" s="41"/>
      <c r="Q43" s="41"/>
      <c r="R43" s="41"/>
      <c r="S43" s="30"/>
      <c r="T43" s="30"/>
      <c r="U43" s="30"/>
      <c r="V43" s="30"/>
      <c r="W43" s="30"/>
      <c r="X43" s="30"/>
    </row>
    <row r="44" spans="1:25" s="14" customFormat="1" ht="15.75" customHeight="1" x14ac:dyDescent="0.25">
      <c r="A44" s="43" t="s">
        <v>163</v>
      </c>
      <c r="B44" s="132" t="s">
        <v>314</v>
      </c>
      <c r="C44" s="132"/>
      <c r="D44" s="132"/>
      <c r="E44" s="132"/>
      <c r="F44" s="132"/>
      <c r="G44" s="132"/>
      <c r="H44" s="45" t="s">
        <v>315</v>
      </c>
      <c r="I44" s="55" t="str">
        <f>'Образац листе'!I44</f>
        <v>___________</v>
      </c>
      <c r="J44" s="45" t="s">
        <v>316</v>
      </c>
      <c r="K44" s="166" t="str">
        <f>'Образац листе'!K44:L44</f>
        <v>___________</v>
      </c>
      <c r="L44" s="166">
        <f>'Образац листе'!L44</f>
        <v>0</v>
      </c>
      <c r="M44" s="68"/>
      <c r="N44" s="53"/>
      <c r="O44" s="41"/>
      <c r="P44" s="41"/>
      <c r="Q44" s="41"/>
      <c r="R44" s="41"/>
      <c r="S44" s="30"/>
      <c r="T44" s="30"/>
      <c r="U44" s="30"/>
      <c r="V44" s="30"/>
      <c r="W44" s="30"/>
      <c r="X44" s="30"/>
    </row>
    <row r="45" spans="1:25" ht="5.0999999999999996" customHeight="1" x14ac:dyDescent="0.2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82"/>
      <c r="R45" s="2"/>
      <c r="Y45" s="14"/>
    </row>
    <row r="46" spans="1:25" ht="31.5" customHeight="1" x14ac:dyDescent="0.25">
      <c r="A46" s="54" t="s">
        <v>164</v>
      </c>
      <c r="B46" s="115" t="s">
        <v>7</v>
      </c>
      <c r="C46" s="115"/>
      <c r="D46" s="115"/>
      <c r="E46" s="115"/>
      <c r="F46" s="115"/>
      <c r="G46" s="115"/>
      <c r="H46" s="115"/>
      <c r="I46" s="115"/>
      <c r="J46" s="115"/>
      <c r="K46" s="9" t="str">
        <f>IF(O46=1,"ДА","")</f>
        <v/>
      </c>
      <c r="L46" s="10" t="str">
        <f>IF(O46=2,"НЕ","")</f>
        <v/>
      </c>
      <c r="M46" s="68"/>
      <c r="O46" s="2">
        <f>'Образац листе'!N46</f>
        <v>0</v>
      </c>
      <c r="P46" s="2">
        <v>1</v>
      </c>
      <c r="Q46" s="2">
        <f>IF(O46=1, "0", O46*P46)</f>
        <v>0</v>
      </c>
      <c r="R46" s="2"/>
      <c r="Y46" s="14"/>
    </row>
    <row r="47" spans="1:25" ht="5.0999999999999996" customHeight="1" x14ac:dyDescent="0.25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82"/>
      <c r="R47" s="2"/>
      <c r="Y47" s="14"/>
    </row>
    <row r="48" spans="1:25" ht="15.75" customHeight="1" x14ac:dyDescent="0.25">
      <c r="A48" s="54" t="s">
        <v>165</v>
      </c>
      <c r="B48" s="115" t="s">
        <v>8</v>
      </c>
      <c r="C48" s="115"/>
      <c r="D48" s="115"/>
      <c r="E48" s="115"/>
      <c r="F48" s="115"/>
      <c r="G48" s="115"/>
      <c r="H48" s="115"/>
      <c r="I48" s="115"/>
      <c r="J48" s="115"/>
      <c r="K48" s="9" t="str">
        <f>IF(O48=1,"ДА","")</f>
        <v/>
      </c>
      <c r="L48" s="10" t="str">
        <f>IF(O48=2,"НЕ","")</f>
        <v/>
      </c>
      <c r="M48" s="68"/>
      <c r="O48" s="2">
        <f>'Образац листе'!N48</f>
        <v>0</v>
      </c>
      <c r="P48" s="2">
        <v>4</v>
      </c>
      <c r="Q48" s="2">
        <f>IF(O48=1, "0", O48*P48)</f>
        <v>0</v>
      </c>
      <c r="R48" s="2"/>
      <c r="Y48" s="14"/>
    </row>
    <row r="49" spans="1:25" ht="5.0999999999999996" customHeight="1" x14ac:dyDescent="0.2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82"/>
      <c r="R49" s="2"/>
      <c r="Y49" s="14"/>
    </row>
    <row r="50" spans="1:25" ht="31.5" customHeight="1" x14ac:dyDescent="0.25">
      <c r="A50" s="54" t="s">
        <v>166</v>
      </c>
      <c r="B50" s="115" t="s">
        <v>352</v>
      </c>
      <c r="C50" s="115"/>
      <c r="D50" s="115"/>
      <c r="E50" s="115"/>
      <c r="F50" s="115"/>
      <c r="G50" s="115"/>
      <c r="H50" s="115"/>
      <c r="I50" s="115"/>
      <c r="J50" s="115"/>
      <c r="K50" s="166">
        <f>'Образац листе'!K50:L50</f>
        <v>0</v>
      </c>
      <c r="L50" s="166"/>
      <c r="M50" s="68"/>
      <c r="O50" s="2" t="str">
        <f>IF(K50&gt;=70, "0", IF(K50&gt;35, "1", "2"))</f>
        <v>2</v>
      </c>
      <c r="P50" s="2">
        <v>1</v>
      </c>
      <c r="Q50" s="2">
        <f t="shared" ref="Q50:Q95" si="1">O50*P50</f>
        <v>2</v>
      </c>
      <c r="R50" s="2"/>
      <c r="S50" s="4" t="s">
        <v>259</v>
      </c>
      <c r="Y50" s="14"/>
    </row>
    <row r="51" spans="1:25" ht="31.5" customHeight="1" x14ac:dyDescent="0.25">
      <c r="A51" s="93"/>
      <c r="B51" s="94"/>
      <c r="C51" s="115" t="s">
        <v>351</v>
      </c>
      <c r="D51" s="115"/>
      <c r="E51" s="115"/>
      <c r="F51" s="115"/>
      <c r="G51" s="115"/>
      <c r="H51" s="115"/>
      <c r="I51" s="115"/>
      <c r="J51" s="115"/>
      <c r="K51" s="168">
        <f>'Образац листе'!K51:L51</f>
        <v>0</v>
      </c>
      <c r="L51" s="166"/>
      <c r="M51" s="92"/>
      <c r="O51" s="2" t="str">
        <f>IF(K51&gt;=10, "2", IF(K51&gt;5, "1", "0"))</f>
        <v>0</v>
      </c>
      <c r="P51" s="2">
        <v>2</v>
      </c>
      <c r="Q51" s="2">
        <f t="shared" ref="Q51" si="2">O51*P51</f>
        <v>0</v>
      </c>
      <c r="S51" s="4" t="s">
        <v>355</v>
      </c>
      <c r="Y51" s="14"/>
    </row>
    <row r="52" spans="1:25" s="14" customFormat="1" ht="5.0999999999999996" customHeight="1" x14ac:dyDescent="0.25">
      <c r="A52" s="43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68"/>
      <c r="N52" s="53"/>
      <c r="O52" s="41"/>
      <c r="P52" s="41"/>
      <c r="Q52" s="41"/>
      <c r="R52" s="41"/>
      <c r="S52" s="30"/>
      <c r="T52" s="30"/>
      <c r="U52" s="30"/>
      <c r="V52" s="30"/>
      <c r="W52" s="30"/>
      <c r="X52" s="30"/>
    </row>
    <row r="53" spans="1:25" ht="47.25" customHeight="1" x14ac:dyDescent="0.25">
      <c r="A53" s="54" t="s">
        <v>167</v>
      </c>
      <c r="B53" s="115" t="s">
        <v>317</v>
      </c>
      <c r="C53" s="115"/>
      <c r="D53" s="115"/>
      <c r="E53" s="115"/>
      <c r="F53" s="115"/>
      <c r="G53" s="115"/>
      <c r="H53" s="115"/>
      <c r="I53" s="115"/>
      <c r="J53" s="115"/>
      <c r="K53" s="9" t="str">
        <f>IF(O53=1,"ДА","")</f>
        <v/>
      </c>
      <c r="L53" s="10" t="str">
        <f>IF(O53=2,"НЕ","")</f>
        <v/>
      </c>
      <c r="M53" s="68"/>
      <c r="O53" s="2">
        <f>'Образац листе'!N53</f>
        <v>0</v>
      </c>
      <c r="P53" s="2">
        <v>4</v>
      </c>
      <c r="Q53" s="2">
        <f>IF(O53=1, "0", O53*P53)</f>
        <v>0</v>
      </c>
      <c r="R53" s="2"/>
      <c r="Y53" s="14"/>
    </row>
    <row r="54" spans="1:25" ht="5.0999999999999996" customHeight="1" x14ac:dyDescent="0.2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82"/>
      <c r="R54" s="2"/>
      <c r="Y54" s="14"/>
    </row>
    <row r="55" spans="1:25" ht="15.75" customHeight="1" x14ac:dyDescent="0.25">
      <c r="A55" s="54" t="s">
        <v>168</v>
      </c>
      <c r="B55" s="115" t="s">
        <v>9</v>
      </c>
      <c r="C55" s="115"/>
      <c r="D55" s="115"/>
      <c r="E55" s="115"/>
      <c r="F55" s="115"/>
      <c r="G55" s="115" t="s">
        <v>309</v>
      </c>
      <c r="H55" s="115"/>
      <c r="I55" s="115"/>
      <c r="J55" s="115"/>
      <c r="K55" s="9" t="str">
        <f t="shared" ref="K55" si="3">IF(O55=1,"ДА","")</f>
        <v/>
      </c>
      <c r="L55" s="10" t="str">
        <f t="shared" ref="L55" si="4">IF(O55=2,"НЕ","")</f>
        <v/>
      </c>
      <c r="M55" s="68"/>
      <c r="O55" s="2">
        <f>'Образац листе'!N55</f>
        <v>0</v>
      </c>
      <c r="P55" s="2">
        <v>1</v>
      </c>
      <c r="Q55" s="2">
        <f>IF(O55=2, "0", O55*P55)</f>
        <v>0</v>
      </c>
      <c r="R55" s="2"/>
    </row>
    <row r="56" spans="1:25" ht="15.75" customHeight="1" x14ac:dyDescent="0.25">
      <c r="A56" s="118"/>
      <c r="B56" s="118"/>
      <c r="C56" s="118"/>
      <c r="D56" s="118"/>
      <c r="E56" s="118"/>
      <c r="F56" s="118"/>
      <c r="G56" s="115" t="s">
        <v>310</v>
      </c>
      <c r="H56" s="115"/>
      <c r="I56" s="115"/>
      <c r="J56" s="115"/>
      <c r="K56" s="9" t="str">
        <f>IF(O56=2,"ДА","")</f>
        <v/>
      </c>
      <c r="L56" s="10" t="str">
        <f>IF(O56=1,"НЕ","")</f>
        <v/>
      </c>
      <c r="M56" s="68"/>
      <c r="O56" s="2">
        <f>'Образац листе'!N56</f>
        <v>0</v>
      </c>
      <c r="P56" s="2">
        <v>2</v>
      </c>
      <c r="Q56" s="2">
        <f>IF(O56=1, "0", O56*P56)</f>
        <v>0</v>
      </c>
      <c r="R56" s="2"/>
    </row>
    <row r="57" spans="1:25" ht="5.0999999999999996" customHeight="1" x14ac:dyDescent="0.2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82"/>
      <c r="R57" s="2"/>
    </row>
    <row r="58" spans="1:25" ht="15.75" customHeight="1" x14ac:dyDescent="0.25">
      <c r="A58" s="54" t="s">
        <v>169</v>
      </c>
      <c r="B58" s="115" t="s">
        <v>10</v>
      </c>
      <c r="C58" s="115"/>
      <c r="D58" s="115"/>
      <c r="E58" s="115"/>
      <c r="F58" s="115"/>
      <c r="G58" s="115"/>
      <c r="H58" s="115"/>
      <c r="I58" s="115"/>
      <c r="J58" s="115"/>
      <c r="K58" s="51">
        <f>K59+K60</f>
        <v>0</v>
      </c>
      <c r="L58" s="50" t="s">
        <v>253</v>
      </c>
      <c r="M58" s="83"/>
      <c r="R58" s="2"/>
    </row>
    <row r="59" spans="1:25" ht="15.75" customHeight="1" x14ac:dyDescent="0.25">
      <c r="A59" s="118"/>
      <c r="B59" s="118"/>
      <c r="C59" s="115" t="s">
        <v>11</v>
      </c>
      <c r="D59" s="115"/>
      <c r="E59" s="115"/>
      <c r="F59" s="115"/>
      <c r="G59" s="115"/>
      <c r="H59" s="115"/>
      <c r="I59" s="115"/>
      <c r="J59" s="115"/>
      <c r="K59" s="15">
        <f>'Образац листе'!K59</f>
        <v>0</v>
      </c>
      <c r="L59" s="50" t="s">
        <v>253</v>
      </c>
      <c r="M59" s="83"/>
      <c r="R59" s="2"/>
    </row>
    <row r="60" spans="1:25" ht="15.75" customHeight="1" x14ac:dyDescent="0.25">
      <c r="A60" s="118"/>
      <c r="B60" s="118"/>
      <c r="C60" s="115" t="s">
        <v>12</v>
      </c>
      <c r="D60" s="115"/>
      <c r="E60" s="115"/>
      <c r="F60" s="115"/>
      <c r="G60" s="115"/>
      <c r="H60" s="115"/>
      <c r="I60" s="115"/>
      <c r="J60" s="115"/>
      <c r="K60" s="15">
        <f>'Образац листе'!K60</f>
        <v>0</v>
      </c>
      <c r="L60" s="50" t="s">
        <v>253</v>
      </c>
      <c r="M60" s="83"/>
      <c r="R60" s="2"/>
    </row>
    <row r="61" spans="1:25" ht="15.75" customHeight="1" x14ac:dyDescent="0.25">
      <c r="A61" s="118"/>
      <c r="B61" s="118"/>
      <c r="C61" s="115" t="s">
        <v>13</v>
      </c>
      <c r="D61" s="115"/>
      <c r="E61" s="115"/>
      <c r="F61" s="115"/>
      <c r="G61" s="115"/>
      <c r="H61" s="115"/>
      <c r="I61" s="115"/>
      <c r="J61" s="115"/>
      <c r="K61" s="169">
        <f>'Образац листе'!K61:L61</f>
        <v>0</v>
      </c>
      <c r="L61" s="169"/>
      <c r="M61" s="84"/>
      <c r="R61" s="2"/>
    </row>
    <row r="62" spans="1:25" ht="15.75" customHeight="1" x14ac:dyDescent="0.25">
      <c r="A62" s="118"/>
      <c r="B62" s="118"/>
      <c r="C62" s="115" t="s">
        <v>14</v>
      </c>
      <c r="D62" s="115"/>
      <c r="E62" s="115"/>
      <c r="F62" s="115"/>
      <c r="G62" s="115"/>
      <c r="H62" s="115"/>
      <c r="I62" s="115"/>
      <c r="J62" s="115"/>
      <c r="K62" s="169">
        <f>'Образац листе'!K62:L62</f>
        <v>0</v>
      </c>
      <c r="L62" s="169"/>
      <c r="M62" s="84"/>
      <c r="R62" s="2"/>
    </row>
    <row r="63" spans="1:25" ht="15.75" customHeight="1" x14ac:dyDescent="0.25">
      <c r="A63" s="118"/>
      <c r="B63" s="118"/>
      <c r="C63" s="115" t="s">
        <v>15</v>
      </c>
      <c r="D63" s="115"/>
      <c r="E63" s="115"/>
      <c r="F63" s="115"/>
      <c r="G63" s="115"/>
      <c r="H63" s="115"/>
      <c r="I63" s="115"/>
      <c r="J63" s="115"/>
      <c r="K63" s="169">
        <f>'Образац листе'!K63:L63</f>
        <v>0</v>
      </c>
      <c r="L63" s="169"/>
      <c r="M63" s="84"/>
      <c r="R63" s="2"/>
    </row>
    <row r="64" spans="1:25" ht="5.0999999999999996" customHeight="1" x14ac:dyDescent="0.25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82"/>
      <c r="R64" s="2"/>
    </row>
    <row r="65" spans="1:19" ht="15.75" customHeight="1" x14ac:dyDescent="0.25">
      <c r="A65" s="49" t="s">
        <v>170</v>
      </c>
      <c r="B65" s="115" t="s">
        <v>16</v>
      </c>
      <c r="C65" s="115"/>
      <c r="D65" s="115"/>
      <c r="E65" s="115"/>
      <c r="F65" s="115"/>
      <c r="G65" s="115"/>
      <c r="H65" s="115"/>
      <c r="I65" s="115"/>
      <c r="J65" s="115"/>
      <c r="K65" s="9" t="str">
        <f>IF(O65=2,"ДА","")</f>
        <v/>
      </c>
      <c r="L65" s="10" t="str">
        <f>IF(O65=1,"НЕ","")</f>
        <v/>
      </c>
      <c r="M65" s="68"/>
      <c r="O65" s="2">
        <f>'Образац листе'!N65</f>
        <v>0</v>
      </c>
      <c r="P65" s="2">
        <v>8</v>
      </c>
      <c r="Q65" s="2">
        <f>IF(O65=1, "0", O65*P65)</f>
        <v>0</v>
      </c>
      <c r="R65" s="2"/>
    </row>
    <row r="66" spans="1:19" ht="31.5" customHeight="1" x14ac:dyDescent="0.25">
      <c r="A66" s="118"/>
      <c r="B66" s="118"/>
      <c r="C66" s="115" t="s">
        <v>17</v>
      </c>
      <c r="D66" s="115"/>
      <c r="E66" s="115"/>
      <c r="F66" s="115"/>
      <c r="G66" s="115"/>
      <c r="H66" s="115"/>
      <c r="I66" s="115"/>
      <c r="J66" s="115"/>
      <c r="K66" s="116">
        <f>K67+K68</f>
        <v>0</v>
      </c>
      <c r="L66" s="116"/>
      <c r="M66" s="68"/>
      <c r="N66" s="52" t="str">
        <f>IF(K77=0,"0", K66*100/K77)</f>
        <v>0</v>
      </c>
      <c r="O66" s="2" t="str">
        <f>IF(N66&lt;=0.5, "0", IF(N66&lt;1.99, "1", "2"))</f>
        <v>2</v>
      </c>
      <c r="P66" s="2">
        <v>1</v>
      </c>
      <c r="Q66" s="2">
        <f>IF(O65=1, "0", O66*P66)</f>
        <v>2</v>
      </c>
      <c r="R66" s="2"/>
      <c r="S66" s="4" t="s">
        <v>257</v>
      </c>
    </row>
    <row r="67" spans="1:19" ht="15.75" customHeight="1" x14ac:dyDescent="0.25">
      <c r="A67" s="118"/>
      <c r="B67" s="118"/>
      <c r="C67" s="134"/>
      <c r="D67" s="115" t="s">
        <v>18</v>
      </c>
      <c r="E67" s="115"/>
      <c r="F67" s="115"/>
      <c r="G67" s="115"/>
      <c r="H67" s="115"/>
      <c r="I67" s="115"/>
      <c r="J67" s="115"/>
      <c r="K67" s="166">
        <f>'Образац листе'!K67:L67</f>
        <v>0</v>
      </c>
      <c r="L67" s="166"/>
      <c r="M67" s="68"/>
      <c r="N67" s="52" t="str">
        <f t="shared" ref="N67:N68" si="5">IF(K78=0,"0", K67*100/K78)</f>
        <v>0</v>
      </c>
      <c r="O67" s="2" t="str">
        <f t="shared" ref="O67" si="6">IF(N67&lt;=0.5, "0", IF(N67&lt;1.99, "1", "2"))</f>
        <v>2</v>
      </c>
      <c r="P67" s="2">
        <v>1</v>
      </c>
      <c r="Q67" s="2">
        <f>IF(O65=1, "0", O67*P67)</f>
        <v>2</v>
      </c>
      <c r="R67" s="2"/>
    </row>
    <row r="68" spans="1:19" ht="15.75" customHeight="1" x14ac:dyDescent="0.25">
      <c r="A68" s="118"/>
      <c r="B68" s="118"/>
      <c r="C68" s="134"/>
      <c r="D68" s="115" t="s">
        <v>19</v>
      </c>
      <c r="E68" s="115"/>
      <c r="F68" s="115"/>
      <c r="G68" s="115"/>
      <c r="H68" s="115"/>
      <c r="I68" s="115"/>
      <c r="J68" s="115"/>
      <c r="K68" s="166">
        <f>'Образац листе'!K68:L68</f>
        <v>0</v>
      </c>
      <c r="L68" s="166"/>
      <c r="M68" s="68"/>
      <c r="N68" s="52" t="str">
        <f t="shared" si="5"/>
        <v>0</v>
      </c>
      <c r="O68" s="2" t="str">
        <f>IF(N68&lt;=0.5, "2", IF(N68&lt;1.99, "1", "0"))</f>
        <v>0</v>
      </c>
      <c r="P68" s="2">
        <v>1</v>
      </c>
      <c r="Q68" s="2">
        <f>IF(O65=1, "0", O68*P68)</f>
        <v>0</v>
      </c>
      <c r="R68" s="2"/>
    </row>
    <row r="69" spans="1:19" ht="31.5" customHeight="1" x14ac:dyDescent="0.25">
      <c r="A69" s="118"/>
      <c r="B69" s="118"/>
      <c r="C69" s="115" t="s">
        <v>20</v>
      </c>
      <c r="D69" s="115"/>
      <c r="E69" s="115"/>
      <c r="F69" s="115"/>
      <c r="G69" s="115"/>
      <c r="H69" s="115"/>
      <c r="I69" s="115"/>
      <c r="J69" s="115"/>
      <c r="K69" s="116">
        <f>K70+K71</f>
        <v>0</v>
      </c>
      <c r="L69" s="116"/>
      <c r="M69" s="68"/>
      <c r="R69" s="2"/>
    </row>
    <row r="70" spans="1:19" ht="15.75" customHeight="1" x14ac:dyDescent="0.25">
      <c r="A70" s="118"/>
      <c r="B70" s="118"/>
      <c r="C70" s="134"/>
      <c r="D70" s="115" t="s">
        <v>18</v>
      </c>
      <c r="E70" s="115"/>
      <c r="F70" s="115"/>
      <c r="G70" s="115"/>
      <c r="H70" s="115"/>
      <c r="I70" s="115"/>
      <c r="J70" s="115"/>
      <c r="K70" s="166">
        <f>'Образац листе'!K70:L70</f>
        <v>0</v>
      </c>
      <c r="L70" s="166"/>
      <c r="M70" s="68"/>
      <c r="R70" s="2"/>
    </row>
    <row r="71" spans="1:19" ht="15.75" customHeight="1" x14ac:dyDescent="0.25">
      <c r="A71" s="118"/>
      <c r="B71" s="118"/>
      <c r="C71" s="134"/>
      <c r="D71" s="115" t="s">
        <v>19</v>
      </c>
      <c r="E71" s="115"/>
      <c r="F71" s="115"/>
      <c r="G71" s="115"/>
      <c r="H71" s="115"/>
      <c r="I71" s="115"/>
      <c r="J71" s="115"/>
      <c r="K71" s="166">
        <f>'Образац листе'!K71:L71</f>
        <v>0</v>
      </c>
      <c r="L71" s="166"/>
      <c r="M71" s="68"/>
      <c r="R71" s="2"/>
    </row>
    <row r="72" spans="1:19" ht="31.5" customHeight="1" x14ac:dyDescent="0.25">
      <c r="A72" s="118"/>
      <c r="B72" s="118"/>
      <c r="C72" s="115" t="s">
        <v>21</v>
      </c>
      <c r="D72" s="115"/>
      <c r="E72" s="115"/>
      <c r="F72" s="115"/>
      <c r="G72" s="115"/>
      <c r="H72" s="115"/>
      <c r="I72" s="115"/>
      <c r="J72" s="115"/>
      <c r="K72" s="116">
        <f>K73+K74</f>
        <v>0</v>
      </c>
      <c r="L72" s="116"/>
      <c r="M72" s="68"/>
      <c r="N72" s="52" t="str">
        <f>IF(K72=0,"0", K72/K69)</f>
        <v>0</v>
      </c>
      <c r="O72" s="2" t="str">
        <f>IF(N72&lt;=0.8, "2", IF(N72&lt;0.95, "1", "0"))</f>
        <v>0</v>
      </c>
      <c r="P72" s="2">
        <v>2</v>
      </c>
      <c r="Q72" s="2">
        <f>IF(O65=1, "0", O72*P72)</f>
        <v>0</v>
      </c>
      <c r="R72" s="2"/>
      <c r="S72" s="4" t="s">
        <v>258</v>
      </c>
    </row>
    <row r="73" spans="1:19" ht="15.75" customHeight="1" x14ac:dyDescent="0.25">
      <c r="A73" s="118"/>
      <c r="B73" s="118"/>
      <c r="C73" s="134"/>
      <c r="D73" s="115" t="s">
        <v>22</v>
      </c>
      <c r="E73" s="115"/>
      <c r="F73" s="115"/>
      <c r="G73" s="115"/>
      <c r="H73" s="115"/>
      <c r="I73" s="115"/>
      <c r="J73" s="115"/>
      <c r="K73" s="166">
        <f>'Образац листе'!K73:L73</f>
        <v>0</v>
      </c>
      <c r="L73" s="166"/>
      <c r="M73" s="68"/>
      <c r="N73" s="52" t="str">
        <f t="shared" ref="N73:N74" si="7">IF(K73=0,"0", K73/K70)</f>
        <v>0</v>
      </c>
      <c r="O73" s="2" t="str">
        <f t="shared" ref="O73:O74" si="8">IF(N73&lt;=0.8, "2", IF(N73&lt;0.95, "1", "0"))</f>
        <v>0</v>
      </c>
      <c r="P73" s="2">
        <v>2</v>
      </c>
      <c r="Q73" s="2">
        <f>IF(O65=1, "0", O73*P73)</f>
        <v>0</v>
      </c>
      <c r="R73" s="2"/>
    </row>
    <row r="74" spans="1:19" ht="15.75" customHeight="1" x14ac:dyDescent="0.25">
      <c r="A74" s="118"/>
      <c r="B74" s="118"/>
      <c r="C74" s="134"/>
      <c r="D74" s="115" t="s">
        <v>23</v>
      </c>
      <c r="E74" s="115"/>
      <c r="F74" s="115"/>
      <c r="G74" s="115"/>
      <c r="H74" s="115"/>
      <c r="I74" s="115"/>
      <c r="J74" s="115"/>
      <c r="K74" s="166">
        <f>'Образац листе'!K74:L74</f>
        <v>0</v>
      </c>
      <c r="L74" s="166"/>
      <c r="M74" s="68"/>
      <c r="N74" s="52" t="str">
        <f t="shared" si="7"/>
        <v>0</v>
      </c>
      <c r="O74" s="2" t="str">
        <f t="shared" si="8"/>
        <v>0</v>
      </c>
      <c r="P74" s="2">
        <v>2</v>
      </c>
      <c r="Q74" s="2">
        <f>IF(O65=1, "0", O74*P74)</f>
        <v>0</v>
      </c>
      <c r="R74" s="2"/>
    </row>
    <row r="75" spans="1:19" ht="31.5" customHeight="1" x14ac:dyDescent="0.25">
      <c r="A75" s="118"/>
      <c r="B75" s="118"/>
      <c r="C75" s="115" t="s">
        <v>24</v>
      </c>
      <c r="D75" s="115"/>
      <c r="E75" s="115"/>
      <c r="F75" s="115"/>
      <c r="G75" s="115"/>
      <c r="H75" s="115"/>
      <c r="I75" s="115"/>
      <c r="J75" s="115"/>
      <c r="K75" s="9" t="str">
        <f>IF(O75=2,"ДА","")</f>
        <v/>
      </c>
      <c r="L75" s="10" t="str">
        <f>IF(O75=1,"НЕ","")</f>
        <v/>
      </c>
      <c r="M75" s="68"/>
      <c r="O75" s="2">
        <f>'Образац листе'!N75</f>
        <v>0</v>
      </c>
      <c r="P75" s="2" t="str">
        <f>IF(O75=1, "0", "4")</f>
        <v>4</v>
      </c>
      <c r="Q75" s="2">
        <f>IF(O65=2, "0", O75*P75)</f>
        <v>0</v>
      </c>
      <c r="R75" s="2"/>
    </row>
    <row r="76" spans="1:19" ht="5.0999999999999996" customHeight="1" x14ac:dyDescent="0.25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82"/>
      <c r="R76" s="2"/>
    </row>
    <row r="77" spans="1:19" ht="15.75" customHeight="1" x14ac:dyDescent="0.25">
      <c r="A77" s="54" t="s">
        <v>171</v>
      </c>
      <c r="B77" s="134" t="s">
        <v>25</v>
      </c>
      <c r="C77" s="134"/>
      <c r="D77" s="134"/>
      <c r="E77" s="134"/>
      <c r="F77" s="134"/>
      <c r="G77" s="134"/>
      <c r="H77" s="134"/>
      <c r="I77" s="134"/>
      <c r="J77" s="134"/>
      <c r="K77" s="51">
        <f>K78+K79</f>
        <v>0</v>
      </c>
      <c r="L77" s="50" t="s">
        <v>253</v>
      </c>
      <c r="M77" s="83"/>
      <c r="R77" s="2"/>
    </row>
    <row r="78" spans="1:19" ht="15.75" customHeight="1" x14ac:dyDescent="0.25">
      <c r="A78" s="118"/>
      <c r="B78" s="118"/>
      <c r="C78" s="134" t="s">
        <v>26</v>
      </c>
      <c r="D78" s="134"/>
      <c r="E78" s="134"/>
      <c r="F78" s="134"/>
      <c r="G78" s="134"/>
      <c r="H78" s="134"/>
      <c r="I78" s="134"/>
      <c r="J78" s="134"/>
      <c r="K78" s="15">
        <f>'Образац листе'!K78</f>
        <v>0</v>
      </c>
      <c r="L78" s="50" t="s">
        <v>253</v>
      </c>
      <c r="M78" s="83"/>
      <c r="R78" s="2"/>
    </row>
    <row r="79" spans="1:19" ht="15.75" customHeight="1" x14ac:dyDescent="0.25">
      <c r="A79" s="118"/>
      <c r="B79" s="118"/>
      <c r="C79" s="134" t="s">
        <v>27</v>
      </c>
      <c r="D79" s="134"/>
      <c r="E79" s="134"/>
      <c r="F79" s="134"/>
      <c r="G79" s="134"/>
      <c r="H79" s="134"/>
      <c r="I79" s="134"/>
      <c r="J79" s="134"/>
      <c r="K79" s="15">
        <f>'Образац листе'!K79</f>
        <v>0</v>
      </c>
      <c r="L79" s="50" t="s">
        <v>253</v>
      </c>
      <c r="M79" s="83"/>
      <c r="R79" s="2"/>
    </row>
    <row r="80" spans="1:19" ht="5.0999999999999996" customHeight="1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82"/>
      <c r="R80" s="2"/>
    </row>
    <row r="81" spans="1:24" ht="31.5" customHeight="1" x14ac:dyDescent="0.25">
      <c r="A81" s="54" t="s">
        <v>172</v>
      </c>
      <c r="B81" s="115" t="s">
        <v>28</v>
      </c>
      <c r="C81" s="115"/>
      <c r="D81" s="115"/>
      <c r="E81" s="115"/>
      <c r="F81" s="115"/>
      <c r="G81" s="115"/>
      <c r="H81" s="166" t="str">
        <f>'Образац листе'!H81:L81</f>
        <v>_______________________________</v>
      </c>
      <c r="I81" s="166"/>
      <c r="J81" s="166"/>
      <c r="K81" s="166"/>
      <c r="L81" s="166"/>
      <c r="M81" s="67"/>
      <c r="O81" s="4"/>
      <c r="P81" s="4"/>
      <c r="Q81" s="4"/>
      <c r="R81" s="4"/>
      <c r="U81" s="3"/>
      <c r="V81" s="5"/>
      <c r="W81" s="3"/>
      <c r="X81" s="3"/>
    </row>
    <row r="82" spans="1:24" ht="5.0999999999999996" customHeight="1" x14ac:dyDescent="0.25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81"/>
      <c r="R82" s="2"/>
    </row>
    <row r="83" spans="1:24" ht="31.5" customHeight="1" x14ac:dyDescent="0.25">
      <c r="A83" s="54" t="s">
        <v>173</v>
      </c>
      <c r="B83" s="134" t="s">
        <v>29</v>
      </c>
      <c r="C83" s="134"/>
      <c r="D83" s="134"/>
      <c r="E83" s="134"/>
      <c r="F83" s="134"/>
      <c r="G83" s="134"/>
      <c r="H83" s="134"/>
      <c r="I83" s="134"/>
      <c r="J83" s="134"/>
      <c r="K83" s="9" t="str">
        <f>IF(O83=2,"ДА","")</f>
        <v/>
      </c>
      <c r="L83" s="10" t="str">
        <f>IF(O83=1,"НЕ","")</f>
        <v/>
      </c>
      <c r="M83" s="68"/>
      <c r="O83" s="2">
        <f>'Образац листе'!N83</f>
        <v>0</v>
      </c>
      <c r="P83" s="2" t="str">
        <f>IF(O83=1, "0", "2")</f>
        <v>2</v>
      </c>
      <c r="Q83" s="2">
        <f t="shared" si="1"/>
        <v>0</v>
      </c>
      <c r="R83" s="2"/>
    </row>
    <row r="84" spans="1:24" ht="15.75" customHeight="1" x14ac:dyDescent="0.25">
      <c r="A84" s="118"/>
      <c r="B84" s="118"/>
      <c r="C84" s="115" t="s">
        <v>297</v>
      </c>
      <c r="D84" s="115"/>
      <c r="E84" s="115"/>
      <c r="F84" s="115"/>
      <c r="G84" s="166" t="str">
        <f>'Образац листе'!G84:L84</f>
        <v>_________________________________________</v>
      </c>
      <c r="H84" s="166"/>
      <c r="I84" s="166"/>
      <c r="J84" s="166"/>
      <c r="K84" s="166"/>
      <c r="L84" s="166"/>
      <c r="M84" s="67"/>
      <c r="R84" s="2"/>
    </row>
    <row r="85" spans="1:24" ht="15.75" customHeight="1" x14ac:dyDescent="0.25">
      <c r="A85" s="118"/>
      <c r="B85" s="118"/>
      <c r="C85" s="134" t="s">
        <v>30</v>
      </c>
      <c r="D85" s="134"/>
      <c r="E85" s="134"/>
      <c r="F85" s="134"/>
      <c r="G85" s="134"/>
      <c r="H85" s="134"/>
      <c r="I85" s="134"/>
      <c r="J85" s="134"/>
      <c r="K85" s="9" t="str">
        <f>IF(O85=1,"ДА","")</f>
        <v/>
      </c>
      <c r="L85" s="10" t="str">
        <f>IF(O85=2,"НЕ","")</f>
        <v/>
      </c>
      <c r="M85" s="68"/>
      <c r="O85" s="2">
        <f>'Образац листе'!N85</f>
        <v>0</v>
      </c>
      <c r="P85" s="2" t="str">
        <f>IF(O83=1, "0", "2")</f>
        <v>2</v>
      </c>
      <c r="Q85" s="2">
        <f t="shared" si="1"/>
        <v>0</v>
      </c>
      <c r="R85" s="2"/>
    </row>
    <row r="86" spans="1:24" ht="5.0999999999999996" customHeight="1" x14ac:dyDescent="0.25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81"/>
      <c r="R86" s="2"/>
    </row>
    <row r="87" spans="1:24" ht="31.5" customHeight="1" x14ac:dyDescent="0.25">
      <c r="A87" s="54" t="s">
        <v>174</v>
      </c>
      <c r="B87" s="134" t="s">
        <v>31</v>
      </c>
      <c r="C87" s="134"/>
      <c r="D87" s="134"/>
      <c r="E87" s="134"/>
      <c r="F87" s="134"/>
      <c r="G87" s="134"/>
      <c r="H87" s="134"/>
      <c r="I87" s="134"/>
      <c r="J87" s="134"/>
      <c r="K87" s="9" t="str">
        <f>IF(O87=2,"ДА","")</f>
        <v/>
      </c>
      <c r="L87" s="10" t="str">
        <f>IF(O87=1,"НЕ","")</f>
        <v/>
      </c>
      <c r="M87" s="68"/>
      <c r="O87" s="2">
        <f>'Образац листе'!N87</f>
        <v>0</v>
      </c>
      <c r="P87" s="2" t="str">
        <f>IF(O87=1, "0", "2")</f>
        <v>2</v>
      </c>
      <c r="Q87" s="2">
        <f t="shared" si="1"/>
        <v>0</v>
      </c>
      <c r="R87" s="2"/>
    </row>
    <row r="88" spans="1:24" ht="15.75" customHeight="1" x14ac:dyDescent="0.25">
      <c r="A88" s="118"/>
      <c r="B88" s="118"/>
      <c r="C88" s="115" t="s">
        <v>296</v>
      </c>
      <c r="D88" s="115"/>
      <c r="E88" s="115"/>
      <c r="F88" s="115"/>
      <c r="G88" s="166" t="str">
        <f>'Образац листе'!G88:L88</f>
        <v>_________________________________________</v>
      </c>
      <c r="H88" s="166"/>
      <c r="I88" s="166"/>
      <c r="J88" s="166"/>
      <c r="K88" s="166"/>
      <c r="L88" s="166"/>
      <c r="M88" s="67"/>
      <c r="R88" s="2"/>
    </row>
    <row r="89" spans="1:24" ht="15.75" customHeight="1" x14ac:dyDescent="0.25">
      <c r="A89" s="118"/>
      <c r="B89" s="118"/>
      <c r="C89" s="134" t="s">
        <v>30</v>
      </c>
      <c r="D89" s="134"/>
      <c r="E89" s="134"/>
      <c r="F89" s="134"/>
      <c r="G89" s="134"/>
      <c r="H89" s="134"/>
      <c r="I89" s="134"/>
      <c r="J89" s="134"/>
      <c r="K89" s="9" t="str">
        <f>IF(O89=1,"ДА","")</f>
        <v/>
      </c>
      <c r="L89" s="10" t="str">
        <f>IF(O89=2,"НЕ","")</f>
        <v/>
      </c>
      <c r="M89" s="68"/>
      <c r="O89" s="2">
        <f>'Образац листе'!N89</f>
        <v>0</v>
      </c>
      <c r="P89" s="2" t="str">
        <f>IF(O87=1, "0", "2")</f>
        <v>2</v>
      </c>
      <c r="Q89" s="2">
        <f t="shared" si="1"/>
        <v>0</v>
      </c>
      <c r="R89" s="2"/>
    </row>
    <row r="90" spans="1:24" ht="5.0999999999999996" customHeight="1" x14ac:dyDescent="0.25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85"/>
      <c r="R90" s="2"/>
    </row>
    <row r="91" spans="1:24" ht="15.75" customHeight="1" x14ac:dyDescent="0.25">
      <c r="A91" s="54" t="s">
        <v>175</v>
      </c>
      <c r="B91" s="134" t="s">
        <v>33</v>
      </c>
      <c r="C91" s="134"/>
      <c r="D91" s="134"/>
      <c r="E91" s="134"/>
      <c r="F91" s="134"/>
      <c r="G91" s="134"/>
      <c r="H91" s="134"/>
      <c r="I91" s="134"/>
      <c r="J91" s="134"/>
      <c r="K91" s="9" t="str">
        <f>IF(O91=2,"ДА","")</f>
        <v/>
      </c>
      <c r="L91" s="10" t="str">
        <f>IF(O91=1,"НЕ","")</f>
        <v/>
      </c>
      <c r="M91" s="68"/>
      <c r="O91" s="2">
        <f>'Образац листе'!N91</f>
        <v>0</v>
      </c>
      <c r="P91" s="2" t="str">
        <f>IF(O65=1, "0", "1")</f>
        <v>1</v>
      </c>
      <c r="Q91" s="2">
        <f t="shared" si="1"/>
        <v>0</v>
      </c>
      <c r="R91" s="2"/>
    </row>
    <row r="92" spans="1:24" ht="5.0999999999999996" customHeight="1" x14ac:dyDescent="0.25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82"/>
      <c r="R92" s="2"/>
    </row>
    <row r="93" spans="1:24" ht="15.75" customHeight="1" x14ac:dyDescent="0.25">
      <c r="A93" s="54" t="s">
        <v>176</v>
      </c>
      <c r="B93" s="134" t="s">
        <v>34</v>
      </c>
      <c r="C93" s="134"/>
      <c r="D93" s="134"/>
      <c r="E93" s="134"/>
      <c r="F93" s="134"/>
      <c r="G93" s="134"/>
      <c r="H93" s="134"/>
      <c r="I93" s="134"/>
      <c r="J93" s="134"/>
      <c r="K93" s="9" t="str">
        <f>IF(O93=2,"ДА","")</f>
        <v/>
      </c>
      <c r="L93" s="10" t="str">
        <f>IF(O93=1,"НЕ","")</f>
        <v/>
      </c>
      <c r="M93" s="68"/>
      <c r="O93" s="2">
        <f>'Образац листе'!N93</f>
        <v>0</v>
      </c>
      <c r="P93" s="2" t="str">
        <f>IF(O65=1, "0", "1")</f>
        <v>1</v>
      </c>
      <c r="Q93" s="2">
        <f t="shared" si="1"/>
        <v>0</v>
      </c>
      <c r="R93" s="2"/>
    </row>
    <row r="94" spans="1:24" ht="5.0999999999999996" customHeight="1" x14ac:dyDescent="0.25"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82"/>
      <c r="R94" s="2"/>
    </row>
    <row r="95" spans="1:24" ht="15.75" customHeight="1" x14ac:dyDescent="0.25">
      <c r="A95" s="54" t="s">
        <v>318</v>
      </c>
      <c r="B95" s="134" t="s">
        <v>35</v>
      </c>
      <c r="C95" s="134"/>
      <c r="D95" s="134"/>
      <c r="E95" s="134"/>
      <c r="F95" s="134"/>
      <c r="G95" s="134"/>
      <c r="H95" s="134"/>
      <c r="I95" s="134"/>
      <c r="J95" s="134"/>
      <c r="K95" s="9" t="str">
        <f>IF(O95=1,"ДА","")</f>
        <v/>
      </c>
      <c r="L95" s="10" t="str">
        <f>IF(O95=2,"НЕ","")</f>
        <v/>
      </c>
      <c r="M95" s="68"/>
      <c r="O95" s="2">
        <f>'Образац листе'!N95</f>
        <v>0</v>
      </c>
      <c r="P95" s="2" t="str">
        <f>IF(O95=1, "0", "4")</f>
        <v>4</v>
      </c>
      <c r="Q95" s="2">
        <f t="shared" si="1"/>
        <v>0</v>
      </c>
      <c r="R95" s="2"/>
    </row>
    <row r="96" spans="1:24" ht="15.75" customHeight="1" x14ac:dyDescent="0.25">
      <c r="A96" s="118"/>
      <c r="B96" s="118"/>
      <c r="C96" s="134" t="s">
        <v>36</v>
      </c>
      <c r="D96" s="134"/>
      <c r="E96" s="134"/>
      <c r="F96" s="134"/>
      <c r="G96" s="134"/>
      <c r="H96" s="134"/>
      <c r="I96" s="134"/>
      <c r="J96" s="134"/>
      <c r="K96" s="166" t="str">
        <f>'Образац листе'!K96:L96</f>
        <v>___________</v>
      </c>
      <c r="L96" s="166"/>
      <c r="M96" s="68"/>
      <c r="R96" s="2"/>
    </row>
    <row r="97" spans="1:23" ht="31.5" customHeight="1" x14ac:dyDescent="0.25">
      <c r="A97" s="118"/>
      <c r="B97" s="118"/>
      <c r="C97" s="134" t="s">
        <v>37</v>
      </c>
      <c r="D97" s="134"/>
      <c r="E97" s="134"/>
      <c r="F97" s="134"/>
      <c r="G97" s="134"/>
      <c r="H97" s="134"/>
      <c r="I97" s="134"/>
      <c r="J97" s="134"/>
      <c r="K97" s="9" t="str">
        <f t="shared" ref="K97:K99" si="9">IF(O97=1,"ДА","")</f>
        <v/>
      </c>
      <c r="L97" s="10" t="str">
        <f t="shared" ref="L97:L99" si="10">IF(O97=2,"НЕ","")</f>
        <v/>
      </c>
      <c r="M97" s="68"/>
      <c r="O97" s="2">
        <f>'Образац листе'!N97</f>
        <v>0</v>
      </c>
      <c r="P97" s="2" t="str">
        <f>IF(O97=1, "0", "2")</f>
        <v>2</v>
      </c>
      <c r="Q97" s="2">
        <f>IF(O95=2, "0", O97*P97)</f>
        <v>0</v>
      </c>
      <c r="R97" s="2"/>
    </row>
    <row r="98" spans="1:23" ht="31.5" customHeight="1" x14ac:dyDescent="0.25">
      <c r="A98" s="118"/>
      <c r="B98" s="118"/>
      <c r="C98" s="136" t="s">
        <v>319</v>
      </c>
      <c r="D98" s="136"/>
      <c r="E98" s="136"/>
      <c r="F98" s="136"/>
      <c r="G98" s="136"/>
      <c r="H98" s="136"/>
      <c r="I98" s="136"/>
      <c r="J98" s="136"/>
      <c r="K98" s="9" t="str">
        <f t="shared" si="9"/>
        <v/>
      </c>
      <c r="L98" s="10" t="str">
        <f t="shared" si="10"/>
        <v/>
      </c>
      <c r="M98" s="68"/>
      <c r="O98" s="2">
        <f>'Образац листе'!N98</f>
        <v>0</v>
      </c>
      <c r="P98" s="2" t="str">
        <f>IF(O98=1, "0", "2")</f>
        <v>2</v>
      </c>
      <c r="Q98" s="2">
        <f>IF(O95=2, "0", O98*P98)</f>
        <v>0</v>
      </c>
      <c r="R98" s="2"/>
    </row>
    <row r="99" spans="1:23" ht="15.75" customHeight="1" x14ac:dyDescent="0.25">
      <c r="A99" s="118"/>
      <c r="B99" s="118"/>
      <c r="C99" s="137" t="s">
        <v>320</v>
      </c>
      <c r="D99" s="137"/>
      <c r="E99" s="137"/>
      <c r="F99" s="137"/>
      <c r="G99" s="137"/>
      <c r="H99" s="137"/>
      <c r="I99" s="137"/>
      <c r="J99" s="137"/>
      <c r="K99" s="9" t="str">
        <f t="shared" si="9"/>
        <v/>
      </c>
      <c r="L99" s="10" t="str">
        <f t="shared" si="10"/>
        <v/>
      </c>
      <c r="M99" s="68"/>
      <c r="O99" s="2">
        <f>'Образац листе'!N99</f>
        <v>0</v>
      </c>
      <c r="P99" s="2">
        <v>2</v>
      </c>
      <c r="Q99" s="2">
        <f>IF(O95=2, "0", O99*P99)</f>
        <v>0</v>
      </c>
      <c r="R99" s="2"/>
    </row>
    <row r="100" spans="1:23" ht="15.75" customHeight="1" x14ac:dyDescent="0.25">
      <c r="A100" s="118"/>
      <c r="B100" s="118"/>
      <c r="C100" s="134" t="s">
        <v>38</v>
      </c>
      <c r="D100" s="134"/>
      <c r="E100" s="134"/>
      <c r="F100" s="134"/>
      <c r="G100" s="134"/>
      <c r="H100" s="48" t="s">
        <v>335</v>
      </c>
      <c r="I100" s="99">
        <f>'Образац листе'!I100</f>
        <v>0</v>
      </c>
      <c r="J100" s="48" t="s">
        <v>334</v>
      </c>
      <c r="K100" s="154">
        <f>'Образац листе'!K100:L100</f>
        <v>0</v>
      </c>
      <c r="L100" s="154"/>
      <c r="M100" s="68"/>
      <c r="R100" s="2"/>
    </row>
    <row r="101" spans="1:23" ht="5.0999999999999996" customHeight="1" x14ac:dyDescent="0.25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82"/>
      <c r="R101" s="2"/>
    </row>
    <row r="102" spans="1:23" ht="15.75" customHeight="1" x14ac:dyDescent="0.25">
      <c r="A102" s="54" t="s">
        <v>177</v>
      </c>
      <c r="B102" s="134" t="s">
        <v>39</v>
      </c>
      <c r="C102" s="134"/>
      <c r="D102" s="134"/>
      <c r="E102" s="134"/>
      <c r="F102" s="134"/>
      <c r="G102" s="134"/>
      <c r="H102" s="134"/>
      <c r="I102" s="134"/>
      <c r="J102" s="134"/>
      <c r="K102" s="9" t="str">
        <f>IF(O102=2,"ДА","")</f>
        <v/>
      </c>
      <c r="L102" s="10" t="str">
        <f>IF(O102=1,"НЕ","")</f>
        <v/>
      </c>
      <c r="M102" s="68"/>
      <c r="O102" s="2">
        <f>'Образац листе'!N102</f>
        <v>0</v>
      </c>
      <c r="P102" s="2" t="str">
        <f>IF(O102=1, "0", "2")</f>
        <v>2</v>
      </c>
      <c r="Q102" s="2">
        <f>IF(O95=2, "0", O102*P102)</f>
        <v>0</v>
      </c>
      <c r="R102" s="2"/>
    </row>
    <row r="103" spans="1:23" ht="15.75" customHeight="1" x14ac:dyDescent="0.25">
      <c r="A103" s="118"/>
      <c r="B103" s="118"/>
      <c r="C103" s="115" t="s">
        <v>40</v>
      </c>
      <c r="D103" s="115"/>
      <c r="E103" s="115"/>
      <c r="F103" s="115"/>
      <c r="G103" s="166" t="str">
        <f>'Образац листе'!G103:L104</f>
        <v>_______________________________________</v>
      </c>
      <c r="H103" s="166"/>
      <c r="I103" s="166"/>
      <c r="J103" s="166"/>
      <c r="K103" s="166"/>
      <c r="L103" s="166"/>
      <c r="M103" s="67"/>
      <c r="R103" s="2"/>
      <c r="S103" s="170" t="s">
        <v>356</v>
      </c>
      <c r="T103" s="170"/>
      <c r="U103" s="170"/>
      <c r="V103" s="170"/>
      <c r="W103" s="170"/>
    </row>
    <row r="104" spans="1:23" ht="15.75" customHeight="1" x14ac:dyDescent="0.25">
      <c r="A104" s="118"/>
      <c r="B104" s="118"/>
      <c r="C104" s="138"/>
      <c r="D104" s="138"/>
      <c r="E104" s="138"/>
      <c r="F104" s="138"/>
      <c r="G104" s="166"/>
      <c r="H104" s="166"/>
      <c r="I104" s="166"/>
      <c r="J104" s="166"/>
      <c r="K104" s="166"/>
      <c r="L104" s="166"/>
      <c r="M104" s="67"/>
      <c r="R104" s="2"/>
      <c r="S104" s="170"/>
      <c r="T104" s="170"/>
      <c r="U104" s="170"/>
      <c r="V104" s="170"/>
      <c r="W104" s="170"/>
    </row>
    <row r="105" spans="1:23" ht="5.0999999999999996" customHeight="1" x14ac:dyDescent="0.25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81"/>
      <c r="R105" s="2"/>
      <c r="S105" s="170"/>
      <c r="T105" s="170"/>
      <c r="U105" s="170"/>
      <c r="V105" s="170"/>
      <c r="W105" s="170"/>
    </row>
    <row r="106" spans="1:23" ht="31.5" customHeight="1" x14ac:dyDescent="0.25">
      <c r="A106" s="54" t="s">
        <v>178</v>
      </c>
      <c r="B106" s="134" t="s">
        <v>41</v>
      </c>
      <c r="C106" s="134"/>
      <c r="D106" s="134"/>
      <c r="E106" s="134"/>
      <c r="F106" s="134"/>
      <c r="G106" s="134"/>
      <c r="H106" s="134"/>
      <c r="I106" s="134"/>
      <c r="J106" s="134"/>
      <c r="K106" s="9" t="str">
        <f>IF(O106=2,"ДА","")</f>
        <v/>
      </c>
      <c r="L106" s="10" t="str">
        <f>IF(O106=1,"НЕ","")</f>
        <v/>
      </c>
      <c r="M106" s="68"/>
      <c r="O106" s="2">
        <f>'Образац листе'!N106</f>
        <v>0</v>
      </c>
      <c r="P106" s="2" t="str">
        <f>IF(O106=1, "0", "2")</f>
        <v>2</v>
      </c>
      <c r="Q106" s="2">
        <f t="shared" ref="Q106:Q159" si="11">O106*P106</f>
        <v>0</v>
      </c>
      <c r="R106" s="2"/>
      <c r="S106" s="170"/>
      <c r="T106" s="170"/>
      <c r="U106" s="170"/>
      <c r="V106" s="170"/>
      <c r="W106" s="170"/>
    </row>
    <row r="107" spans="1:23" ht="15.75" customHeight="1" x14ac:dyDescent="0.25">
      <c r="A107" s="118"/>
      <c r="B107" s="118"/>
      <c r="C107" s="115" t="s">
        <v>32</v>
      </c>
      <c r="D107" s="115"/>
      <c r="E107" s="115"/>
      <c r="F107" s="115"/>
      <c r="G107" s="166" t="str">
        <f>'Образац листе'!G107:L107</f>
        <v>_______________________________________</v>
      </c>
      <c r="H107" s="166"/>
      <c r="I107" s="166"/>
      <c r="J107" s="166"/>
      <c r="K107" s="166"/>
      <c r="L107" s="166"/>
      <c r="M107" s="67"/>
      <c r="R107" s="2"/>
      <c r="S107" s="170"/>
      <c r="T107" s="170"/>
      <c r="U107" s="170"/>
      <c r="V107" s="170"/>
      <c r="W107" s="170"/>
    </row>
    <row r="108" spans="1:23" ht="5.0999999999999996" customHeight="1" x14ac:dyDescent="0.25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81"/>
      <c r="R108" s="2"/>
    </row>
    <row r="109" spans="1:23" ht="15.75" customHeight="1" x14ac:dyDescent="0.25">
      <c r="A109" s="54" t="s">
        <v>179</v>
      </c>
      <c r="B109" s="134" t="s">
        <v>42</v>
      </c>
      <c r="C109" s="134"/>
      <c r="D109" s="134"/>
      <c r="E109" s="134"/>
      <c r="F109" s="134"/>
      <c r="G109" s="134"/>
      <c r="H109" s="134"/>
      <c r="I109" s="134"/>
      <c r="J109" s="134"/>
      <c r="K109" s="9" t="str">
        <f>IF(O109=1,"ДА","")</f>
        <v/>
      </c>
      <c r="L109" s="10" t="str">
        <f>IF(O109=2,"НЕ","")</f>
        <v/>
      </c>
      <c r="M109" s="68"/>
      <c r="O109" s="2">
        <f>'Образац листе'!N109</f>
        <v>0</v>
      </c>
      <c r="P109" s="2" t="str">
        <f>IF(O109=1, "1", "4")</f>
        <v>4</v>
      </c>
      <c r="Q109" s="2">
        <f t="shared" si="11"/>
        <v>0</v>
      </c>
      <c r="R109" s="2"/>
    </row>
    <row r="110" spans="1:23" ht="15.75" customHeight="1" x14ac:dyDescent="0.25">
      <c r="A110" s="118"/>
      <c r="B110" s="118"/>
      <c r="C110" s="115" t="s">
        <v>295</v>
      </c>
      <c r="D110" s="115"/>
      <c r="E110" s="115"/>
      <c r="F110" s="115"/>
      <c r="G110" s="115"/>
      <c r="H110" s="166" t="str">
        <f>'Образац листе'!H110:L111</f>
        <v>_______________________________</v>
      </c>
      <c r="I110" s="166"/>
      <c r="J110" s="166"/>
      <c r="K110" s="166"/>
      <c r="L110" s="166"/>
      <c r="M110" s="67"/>
      <c r="R110" s="2"/>
    </row>
    <row r="111" spans="1:23" ht="15.75" customHeight="1" x14ac:dyDescent="0.25">
      <c r="A111" s="118"/>
      <c r="B111" s="118"/>
      <c r="C111" s="138"/>
      <c r="D111" s="138"/>
      <c r="E111" s="138"/>
      <c r="F111" s="138"/>
      <c r="G111" s="138"/>
      <c r="H111" s="166"/>
      <c r="I111" s="166"/>
      <c r="J111" s="166"/>
      <c r="K111" s="166"/>
      <c r="L111" s="166"/>
      <c r="M111" s="17">
        <v>0</v>
      </c>
      <c r="O111" s="2">
        <f>M111</f>
        <v>0</v>
      </c>
      <c r="P111" s="2" t="str">
        <f>IF(O109=1, "2", "0")</f>
        <v>0</v>
      </c>
      <c r="Q111" s="2">
        <f>O111*P111</f>
        <v>0</v>
      </c>
      <c r="R111" s="2"/>
    </row>
    <row r="112" spans="1:23" ht="5.0999999999999996" customHeight="1" x14ac:dyDescent="0.25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81"/>
      <c r="R112" s="2"/>
    </row>
    <row r="113" spans="1:23" ht="15" customHeight="1" x14ac:dyDescent="0.25">
      <c r="B113" s="18"/>
      <c r="C113" s="18"/>
      <c r="D113" s="18"/>
      <c r="E113" s="18"/>
      <c r="F113" s="18"/>
      <c r="G113" s="19" t="s">
        <v>252</v>
      </c>
      <c r="H113" s="19">
        <f>SUM(Q33:Q111)</f>
        <v>8</v>
      </c>
      <c r="I113" s="20" t="s">
        <v>254</v>
      </c>
      <c r="J113" s="20"/>
      <c r="K113" s="171" t="str">
        <f>IF(O65=1,"низак", IF(H113&lt;=25,"низак", IF(H113&lt;=49,"средњи","висок")))</f>
        <v>низак</v>
      </c>
      <c r="L113" s="171"/>
      <c r="M113" s="86"/>
      <c r="R113" s="2"/>
    </row>
    <row r="114" spans="1:23" ht="5.0999999999999996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81"/>
      <c r="R114" s="2"/>
    </row>
    <row r="115" spans="1:23" ht="5.0999999999999996" customHeight="1" x14ac:dyDescent="0.25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81"/>
      <c r="R115" s="2"/>
    </row>
    <row r="116" spans="1:23" ht="17.25" customHeight="1" x14ac:dyDescent="0.25">
      <c r="A116" s="8" t="s">
        <v>157</v>
      </c>
      <c r="B116" s="125" t="s">
        <v>43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80"/>
      <c r="R116" s="2"/>
    </row>
    <row r="117" spans="1:23" ht="5.0999999999999996" customHeight="1" x14ac:dyDescent="0.25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81"/>
      <c r="R117" s="2"/>
    </row>
    <row r="118" spans="1:23" ht="15.75" customHeight="1" x14ac:dyDescent="0.25">
      <c r="A118" s="118" t="s">
        <v>158</v>
      </c>
      <c r="B118" s="115" t="s">
        <v>44</v>
      </c>
      <c r="C118" s="115"/>
      <c r="D118" s="115"/>
      <c r="E118" s="115"/>
      <c r="F118" s="115"/>
      <c r="G118" s="115"/>
      <c r="H118" s="115" t="s">
        <v>45</v>
      </c>
      <c r="I118" s="115"/>
      <c r="J118" s="115"/>
      <c r="K118" s="9" t="str">
        <f t="shared" ref="K118:K121" si="12">IF(O118=2,"ДА","")</f>
        <v/>
      </c>
      <c r="L118" s="10" t="str">
        <f t="shared" ref="L118:L121" si="13">IF(O118=1,"НЕ","")</f>
        <v/>
      </c>
      <c r="M118" s="68"/>
      <c r="O118" s="2">
        <f>'Образац листе'!N118</f>
        <v>0</v>
      </c>
      <c r="P118" s="2">
        <v>1</v>
      </c>
      <c r="Q118" s="2">
        <f t="shared" ref="Q118:Q136" si="14">IF(O118=1, "0", O118*P118)</f>
        <v>0</v>
      </c>
      <c r="R118" s="2"/>
    </row>
    <row r="119" spans="1:23" ht="15.75" customHeight="1" x14ac:dyDescent="0.25">
      <c r="A119" s="118"/>
      <c r="B119" s="115"/>
      <c r="C119" s="115"/>
      <c r="D119" s="115"/>
      <c r="E119" s="115"/>
      <c r="F119" s="115"/>
      <c r="G119" s="115"/>
      <c r="H119" s="115" t="s">
        <v>46</v>
      </c>
      <c r="I119" s="115"/>
      <c r="J119" s="115"/>
      <c r="K119" s="9" t="str">
        <f t="shared" si="12"/>
        <v/>
      </c>
      <c r="L119" s="10" t="str">
        <f t="shared" si="13"/>
        <v/>
      </c>
      <c r="M119" s="68"/>
      <c r="O119" s="2">
        <f>'Образац листе'!N119</f>
        <v>0</v>
      </c>
      <c r="P119" s="2">
        <v>2</v>
      </c>
      <c r="Q119" s="2">
        <f t="shared" si="14"/>
        <v>0</v>
      </c>
      <c r="R119" s="2"/>
    </row>
    <row r="120" spans="1:23" ht="15.75" customHeight="1" x14ac:dyDescent="0.25">
      <c r="A120" s="118"/>
      <c r="B120" s="118"/>
      <c r="C120" s="118"/>
      <c r="D120" s="118"/>
      <c r="E120" s="118"/>
      <c r="F120" s="118"/>
      <c r="G120" s="118"/>
      <c r="H120" s="115" t="s">
        <v>47</v>
      </c>
      <c r="I120" s="115"/>
      <c r="J120" s="115"/>
      <c r="K120" s="9" t="str">
        <f t="shared" si="12"/>
        <v/>
      </c>
      <c r="L120" s="10" t="str">
        <f t="shared" si="13"/>
        <v/>
      </c>
      <c r="M120" s="68"/>
      <c r="O120" s="2">
        <f>'Образац листе'!N120</f>
        <v>0</v>
      </c>
      <c r="P120" s="2">
        <v>4</v>
      </c>
      <c r="Q120" s="2">
        <f t="shared" si="14"/>
        <v>0</v>
      </c>
      <c r="R120" s="2"/>
    </row>
    <row r="121" spans="1:23" ht="15.75" customHeight="1" x14ac:dyDescent="0.25">
      <c r="A121" s="118"/>
      <c r="B121" s="118"/>
      <c r="C121" s="118"/>
      <c r="D121" s="118"/>
      <c r="E121" s="118"/>
      <c r="F121" s="118"/>
      <c r="G121" s="118"/>
      <c r="H121" s="115" t="s">
        <v>48</v>
      </c>
      <c r="I121" s="115"/>
      <c r="J121" s="115"/>
      <c r="K121" s="9" t="str">
        <f t="shared" si="12"/>
        <v/>
      </c>
      <c r="L121" s="10" t="str">
        <f t="shared" si="13"/>
        <v/>
      </c>
      <c r="M121" s="68"/>
      <c r="O121" s="2">
        <f>'Образац листе'!N121</f>
        <v>0</v>
      </c>
      <c r="P121" s="2">
        <v>8</v>
      </c>
      <c r="Q121" s="2">
        <f t="shared" si="14"/>
        <v>0</v>
      </c>
      <c r="R121" s="2"/>
      <c r="S121" s="170" t="s">
        <v>329</v>
      </c>
      <c r="T121" s="170"/>
      <c r="U121" s="170"/>
      <c r="V121" s="170"/>
      <c r="W121" s="170"/>
    </row>
    <row r="122" spans="1:23" ht="5.0999999999999996" customHeight="1" x14ac:dyDescent="0.25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82"/>
      <c r="R122" s="2"/>
      <c r="S122" s="170"/>
      <c r="T122" s="170"/>
      <c r="U122" s="170"/>
      <c r="V122" s="170"/>
      <c r="W122" s="170"/>
    </row>
    <row r="123" spans="1:23" ht="15.75" customHeight="1" x14ac:dyDescent="0.25">
      <c r="A123" s="54" t="s">
        <v>328</v>
      </c>
      <c r="B123" s="134" t="s">
        <v>49</v>
      </c>
      <c r="C123" s="134"/>
      <c r="D123" s="134"/>
      <c r="E123" s="134"/>
      <c r="F123" s="134"/>
      <c r="G123" s="134"/>
      <c r="H123" s="134"/>
      <c r="I123" s="134"/>
      <c r="J123" s="134"/>
      <c r="K123" s="9" t="str">
        <f>IF(O123=2,"ДА","")</f>
        <v/>
      </c>
      <c r="L123" s="10" t="str">
        <f>IF(O123=1,"НЕ","")</f>
        <v/>
      </c>
      <c r="M123" s="68"/>
      <c r="O123" s="2">
        <f>'Образац листе'!N123</f>
        <v>0</v>
      </c>
      <c r="P123" s="2">
        <v>4</v>
      </c>
      <c r="Q123" s="2">
        <f t="shared" si="14"/>
        <v>0</v>
      </c>
      <c r="R123" s="2"/>
      <c r="S123" s="170"/>
      <c r="T123" s="170"/>
      <c r="U123" s="170"/>
      <c r="V123" s="170"/>
      <c r="W123" s="170"/>
    </row>
    <row r="124" spans="1:23" ht="15.75" customHeight="1" x14ac:dyDescent="0.25">
      <c r="A124" s="118"/>
      <c r="B124" s="118"/>
      <c r="C124" s="115" t="s">
        <v>301</v>
      </c>
      <c r="D124" s="115"/>
      <c r="E124" s="115"/>
      <c r="F124" s="115"/>
      <c r="G124" s="115"/>
      <c r="H124" s="166" t="str">
        <f>'Образац листе'!H124:L124</f>
        <v>________________________________</v>
      </c>
      <c r="I124" s="166"/>
      <c r="J124" s="166"/>
      <c r="K124" s="166"/>
      <c r="L124" s="166"/>
      <c r="M124" s="67"/>
      <c r="R124" s="2"/>
      <c r="S124" s="170"/>
      <c r="T124" s="170"/>
      <c r="U124" s="170"/>
      <c r="V124" s="170"/>
      <c r="W124" s="170"/>
    </row>
    <row r="125" spans="1:23" ht="5.0999999999999996" customHeight="1" x14ac:dyDescent="0.2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81"/>
      <c r="R125" s="2"/>
      <c r="S125" s="170"/>
      <c r="T125" s="170"/>
      <c r="U125" s="170"/>
      <c r="V125" s="170"/>
      <c r="W125" s="170"/>
    </row>
    <row r="126" spans="1:23" ht="31.5" customHeight="1" x14ac:dyDescent="0.25">
      <c r="A126" s="54" t="s">
        <v>186</v>
      </c>
      <c r="B126" s="134" t="s">
        <v>321</v>
      </c>
      <c r="C126" s="134"/>
      <c r="D126" s="134"/>
      <c r="E126" s="134"/>
      <c r="F126" s="134"/>
      <c r="G126" s="134"/>
      <c r="H126" s="134"/>
      <c r="I126" s="134"/>
      <c r="J126" s="134"/>
      <c r="K126" s="9" t="str">
        <f>IF(O126=2,"ДА","")</f>
        <v/>
      </c>
      <c r="L126" s="10" t="str">
        <f>IF(O126=1,"НЕ","")</f>
        <v/>
      </c>
      <c r="M126" s="68"/>
      <c r="O126" s="2">
        <f>'Образац листе'!N126</f>
        <v>0</v>
      </c>
      <c r="P126" s="2">
        <v>2</v>
      </c>
      <c r="Q126" s="2">
        <f t="shared" si="14"/>
        <v>0</v>
      </c>
      <c r="R126" s="2"/>
      <c r="S126" s="170"/>
      <c r="T126" s="170"/>
      <c r="U126" s="170"/>
      <c r="V126" s="170"/>
      <c r="W126" s="170"/>
    </row>
    <row r="127" spans="1:23" ht="5.0999999999999996" customHeight="1" x14ac:dyDescent="0.2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81"/>
      <c r="R127" s="2"/>
      <c r="S127" s="22"/>
      <c r="T127" s="22"/>
      <c r="U127" s="22"/>
      <c r="V127" s="22"/>
      <c r="W127" s="22"/>
    </row>
    <row r="128" spans="1:23" ht="31.5" customHeight="1" x14ac:dyDescent="0.25">
      <c r="A128" s="54" t="s">
        <v>187</v>
      </c>
      <c r="B128" s="134" t="s">
        <v>330</v>
      </c>
      <c r="C128" s="134"/>
      <c r="D128" s="134"/>
      <c r="E128" s="134"/>
      <c r="F128" s="134"/>
      <c r="G128" s="134"/>
      <c r="H128" s="134"/>
      <c r="I128" s="134"/>
      <c r="J128" s="134"/>
      <c r="K128" s="9" t="str">
        <f>IF(O128=2,"ДА","")</f>
        <v/>
      </c>
      <c r="L128" s="10" t="str">
        <f>IF(O128=1,"НЕ","")</f>
        <v/>
      </c>
      <c r="M128" s="68"/>
      <c r="O128" s="2">
        <f>'Образац листе'!N128</f>
        <v>0</v>
      </c>
      <c r="P128" s="2">
        <v>1</v>
      </c>
      <c r="Q128" s="2">
        <f t="shared" si="14"/>
        <v>0</v>
      </c>
      <c r="R128" s="2"/>
    </row>
    <row r="129" spans="1:25" ht="5.0999999999999996" customHeight="1" x14ac:dyDescent="0.2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81"/>
      <c r="R129" s="2"/>
    </row>
    <row r="130" spans="1:25" ht="15.75" customHeight="1" x14ac:dyDescent="0.25">
      <c r="A130" s="23" t="s">
        <v>188</v>
      </c>
      <c r="B130" s="134" t="s">
        <v>50</v>
      </c>
      <c r="C130" s="134"/>
      <c r="D130" s="134"/>
      <c r="E130" s="134"/>
      <c r="F130" s="134"/>
      <c r="G130" s="134"/>
      <c r="H130" s="134"/>
      <c r="I130" s="134"/>
      <c r="J130" s="134"/>
      <c r="K130" s="9" t="str">
        <f>IF(O130=2,"ДА","")</f>
        <v/>
      </c>
      <c r="L130" s="10" t="str">
        <f>IF(O130=1,"НЕ","")</f>
        <v/>
      </c>
      <c r="M130" s="68"/>
      <c r="O130" s="2">
        <f>'Образац листе'!N130</f>
        <v>0</v>
      </c>
      <c r="P130" s="2">
        <v>1</v>
      </c>
      <c r="Q130" s="2">
        <f t="shared" si="14"/>
        <v>0</v>
      </c>
      <c r="R130" s="2"/>
    </row>
    <row r="131" spans="1:25" ht="5.0999999999999996" customHeight="1" x14ac:dyDescent="0.2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81"/>
      <c r="R131" s="2"/>
    </row>
    <row r="132" spans="1:25" ht="31.5" customHeight="1" x14ac:dyDescent="0.25">
      <c r="A132" s="54" t="s">
        <v>189</v>
      </c>
      <c r="B132" s="134" t="s">
        <v>51</v>
      </c>
      <c r="C132" s="134"/>
      <c r="D132" s="134"/>
      <c r="E132" s="134"/>
      <c r="F132" s="134"/>
      <c r="G132" s="134"/>
      <c r="H132" s="134"/>
      <c r="I132" s="134"/>
      <c r="J132" s="134"/>
      <c r="K132" s="9" t="str">
        <f>IF(O132=2,"ДА","")</f>
        <v/>
      </c>
      <c r="L132" s="10" t="str">
        <f>IF(O132=1,"НЕ","")</f>
        <v/>
      </c>
      <c r="M132" s="68"/>
      <c r="O132" s="2">
        <f>'Образац листе'!N132</f>
        <v>0</v>
      </c>
      <c r="P132" s="2">
        <v>2</v>
      </c>
      <c r="Q132" s="2">
        <f t="shared" si="14"/>
        <v>0</v>
      </c>
      <c r="R132" s="2"/>
      <c r="Y132" s="14"/>
    </row>
    <row r="133" spans="1:25" ht="5.0999999999999996" customHeight="1" x14ac:dyDescent="0.2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81"/>
      <c r="R133" s="2"/>
      <c r="Y133" s="14"/>
    </row>
    <row r="134" spans="1:25" ht="15.75" customHeight="1" x14ac:dyDescent="0.25">
      <c r="A134" s="54" t="s">
        <v>190</v>
      </c>
      <c r="B134" s="136" t="s">
        <v>322</v>
      </c>
      <c r="C134" s="136"/>
      <c r="D134" s="136"/>
      <c r="E134" s="136"/>
      <c r="F134" s="136"/>
      <c r="G134" s="136"/>
      <c r="H134" s="136"/>
      <c r="I134" s="136"/>
      <c r="J134" s="136"/>
      <c r="K134" s="9" t="str">
        <f>IF(O134=2,"ДА","")</f>
        <v/>
      </c>
      <c r="L134" s="10" t="str">
        <f>IF(O134=1,"НЕ","")</f>
        <v/>
      </c>
      <c r="M134" s="68"/>
      <c r="O134" s="2">
        <f>'Образац листе'!N134</f>
        <v>0</v>
      </c>
      <c r="P134" s="2">
        <v>4</v>
      </c>
      <c r="Q134" s="2">
        <f t="shared" si="14"/>
        <v>0</v>
      </c>
      <c r="R134" s="2"/>
      <c r="Y134" s="14"/>
    </row>
    <row r="135" spans="1:25" ht="5.0999999999999996" customHeight="1" x14ac:dyDescent="0.2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81"/>
      <c r="R135" s="2"/>
      <c r="Y135" s="14"/>
    </row>
    <row r="136" spans="1:25" ht="15.75" customHeight="1" x14ac:dyDescent="0.25">
      <c r="A136" s="54" t="s">
        <v>191</v>
      </c>
      <c r="B136" s="134" t="s">
        <v>337</v>
      </c>
      <c r="C136" s="134"/>
      <c r="D136" s="134"/>
      <c r="E136" s="134"/>
      <c r="F136" s="134"/>
      <c r="G136" s="134"/>
      <c r="H136" s="134"/>
      <c r="I136" s="134"/>
      <c r="J136" s="134"/>
      <c r="K136" s="9" t="str">
        <f>IF(O136=2,"ДА","")</f>
        <v/>
      </c>
      <c r="L136" s="10" t="str">
        <f>IF(O136=1,"НЕ","")</f>
        <v/>
      </c>
      <c r="M136" s="68"/>
      <c r="O136" s="2">
        <f>'Образац листе'!N136</f>
        <v>0</v>
      </c>
      <c r="P136" s="2">
        <v>2</v>
      </c>
      <c r="Q136" s="2">
        <f t="shared" si="14"/>
        <v>0</v>
      </c>
      <c r="R136" s="2"/>
      <c r="S136" s="3"/>
      <c r="T136" s="3"/>
      <c r="U136" s="3"/>
      <c r="V136" s="3"/>
      <c r="W136" s="3"/>
      <c r="Y136" s="14"/>
    </row>
    <row r="137" spans="1:25" ht="5.0999999999999996" customHeight="1" x14ac:dyDescent="0.2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81"/>
      <c r="R137" s="2"/>
      <c r="Y137" s="14"/>
    </row>
    <row r="138" spans="1:25" ht="15" customHeight="1" x14ac:dyDescent="0.25">
      <c r="B138" s="18"/>
      <c r="C138" s="18"/>
      <c r="D138" s="18"/>
      <c r="E138" s="18"/>
      <c r="F138" s="18"/>
      <c r="G138" s="19" t="s">
        <v>256</v>
      </c>
      <c r="H138" s="19">
        <f>SUM(Q118:Q136)</f>
        <v>0</v>
      </c>
      <c r="I138" s="20" t="s">
        <v>254</v>
      </c>
      <c r="J138" s="20"/>
      <c r="K138" s="171" t="str">
        <f>IF(O119=2,"висок", IF(O120=2,"висок", IF(O121=2,"висок", IF(H138&lt;=10,"низак", IF(H138&lt;=20,"средњи","висок")))))</f>
        <v>низак</v>
      </c>
      <c r="L138" s="171"/>
      <c r="M138" s="86"/>
      <c r="R138" s="2"/>
      <c r="Y138" s="14"/>
    </row>
    <row r="139" spans="1:25" ht="5.0999999999999996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81"/>
      <c r="R139" s="2"/>
      <c r="Y139" s="14"/>
    </row>
    <row r="140" spans="1:25" ht="5.0999999999999996" customHeight="1" x14ac:dyDescent="0.2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81"/>
      <c r="R140" s="2"/>
      <c r="Y140" s="14"/>
    </row>
    <row r="141" spans="1:25" ht="17.25" customHeight="1" x14ac:dyDescent="0.25">
      <c r="A141" s="8" t="s">
        <v>180</v>
      </c>
      <c r="B141" s="125" t="s">
        <v>52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80"/>
      <c r="R141" s="2"/>
      <c r="Y141" s="14"/>
    </row>
    <row r="142" spans="1:25" ht="5.0999999999999996" customHeight="1" x14ac:dyDescent="0.2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81"/>
      <c r="R142" s="2"/>
    </row>
    <row r="143" spans="1:25" ht="31.5" customHeight="1" x14ac:dyDescent="0.25">
      <c r="A143" s="54" t="s">
        <v>192</v>
      </c>
      <c r="B143" s="134" t="s">
        <v>53</v>
      </c>
      <c r="C143" s="134"/>
      <c r="D143" s="134"/>
      <c r="E143" s="134"/>
      <c r="F143" s="134"/>
      <c r="G143" s="134"/>
      <c r="H143" s="134"/>
      <c r="I143" s="134"/>
      <c r="J143" s="134"/>
      <c r="K143" s="9" t="str">
        <f>IF(O143=1,"ДА","")</f>
        <v/>
      </c>
      <c r="L143" s="10" t="str">
        <f>IF(O143=2,"НЕ","")</f>
        <v/>
      </c>
      <c r="M143" s="68"/>
      <c r="O143" s="2">
        <f>'Образац листе'!N143</f>
        <v>0</v>
      </c>
      <c r="P143" s="2">
        <v>2</v>
      </c>
      <c r="Q143" s="2">
        <f t="shared" ref="Q143:Q152" si="15">IF(O143=1, "0", O143*P143)</f>
        <v>0</v>
      </c>
      <c r="R143" s="2"/>
    </row>
    <row r="144" spans="1:25" ht="5.0999999999999996" customHeight="1" x14ac:dyDescent="0.25"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82"/>
      <c r="R144" s="2"/>
    </row>
    <row r="145" spans="1:23" ht="15.75" customHeight="1" x14ac:dyDescent="0.25">
      <c r="A145" s="54" t="s">
        <v>193</v>
      </c>
      <c r="B145" s="134" t="s">
        <v>75</v>
      </c>
      <c r="C145" s="134"/>
      <c r="D145" s="134"/>
      <c r="E145" s="134"/>
      <c r="F145" s="134"/>
      <c r="G145" s="134"/>
      <c r="H145" s="134"/>
      <c r="I145" s="134"/>
      <c r="J145" s="134"/>
      <c r="K145" s="9" t="str">
        <f>IF(O145=1,"ДА","")</f>
        <v/>
      </c>
      <c r="L145" s="10" t="str">
        <f>IF(O145=2,"НЕ","")</f>
        <v/>
      </c>
      <c r="M145" s="68"/>
      <c r="O145" s="2">
        <f>'Образац листе'!N145</f>
        <v>0</v>
      </c>
      <c r="P145" s="2">
        <v>2</v>
      </c>
      <c r="Q145" s="2">
        <f t="shared" si="15"/>
        <v>0</v>
      </c>
      <c r="R145" s="2"/>
    </row>
    <row r="146" spans="1:23" ht="31.5" customHeight="1" x14ac:dyDescent="0.25">
      <c r="A146" s="118"/>
      <c r="B146" s="118"/>
      <c r="C146" s="134" t="s">
        <v>302</v>
      </c>
      <c r="D146" s="134"/>
      <c r="E146" s="134"/>
      <c r="F146" s="134"/>
      <c r="G146" s="134"/>
      <c r="H146" s="134"/>
      <c r="I146" s="134"/>
      <c r="J146" s="134"/>
      <c r="K146" s="134"/>
      <c r="L146" s="134"/>
      <c r="M146" s="42"/>
      <c r="R146" s="2"/>
      <c r="S146" s="3"/>
      <c r="T146" s="3"/>
      <c r="U146" s="3"/>
      <c r="V146" s="3"/>
      <c r="W146" s="3"/>
    </row>
    <row r="147" spans="1:23" ht="15.75" customHeight="1" x14ac:dyDescent="0.25">
      <c r="A147" s="118"/>
      <c r="B147" s="118"/>
      <c r="C147" s="166" t="str">
        <f>'Образац листе'!C147:L149</f>
        <v>______________________________________________________________________</v>
      </c>
      <c r="D147" s="166"/>
      <c r="E147" s="166"/>
      <c r="F147" s="166"/>
      <c r="G147" s="166"/>
      <c r="H147" s="166"/>
      <c r="I147" s="166"/>
      <c r="J147" s="166"/>
      <c r="K147" s="166"/>
      <c r="L147" s="166"/>
      <c r="M147" s="67"/>
      <c r="R147" s="2"/>
      <c r="S147" s="3"/>
      <c r="T147" s="3"/>
      <c r="U147" s="3"/>
      <c r="V147" s="3"/>
      <c r="W147" s="3"/>
    </row>
    <row r="148" spans="1:23" ht="15.75" customHeight="1" x14ac:dyDescent="0.25">
      <c r="A148" s="118"/>
      <c r="B148" s="118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67"/>
      <c r="R148" s="2"/>
      <c r="S148" s="3"/>
      <c r="T148" s="3"/>
      <c r="U148" s="3"/>
      <c r="V148" s="3"/>
      <c r="W148" s="3"/>
    </row>
    <row r="149" spans="1:23" ht="15.75" customHeight="1" x14ac:dyDescent="0.25">
      <c r="A149" s="118"/>
      <c r="B149" s="118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26">
        <v>0</v>
      </c>
      <c r="O149" s="2">
        <f>M149</f>
        <v>0</v>
      </c>
      <c r="P149" s="2">
        <v>1</v>
      </c>
      <c r="Q149" s="2">
        <f>IF(O145=2, "0", O149*P149)</f>
        <v>0</v>
      </c>
      <c r="R149" s="2"/>
    </row>
    <row r="150" spans="1:23" ht="15.75" customHeight="1" x14ac:dyDescent="0.25">
      <c r="A150" s="118"/>
      <c r="B150" s="118"/>
      <c r="C150" s="134" t="s">
        <v>76</v>
      </c>
      <c r="D150" s="134"/>
      <c r="E150" s="134"/>
      <c r="F150" s="134"/>
      <c r="G150" s="134"/>
      <c r="H150" s="134"/>
      <c r="I150" s="134"/>
      <c r="J150" s="134"/>
      <c r="K150" s="9" t="str">
        <f>IF(O150=1,"ДА","")</f>
        <v/>
      </c>
      <c r="L150" s="10" t="str">
        <f>IF(O150=2,"НЕ","")</f>
        <v/>
      </c>
      <c r="M150" s="68"/>
      <c r="O150" s="2">
        <f>'Образац листе'!N150</f>
        <v>0</v>
      </c>
      <c r="P150" s="2" t="str">
        <f>IF(O145=2, "0", "2")</f>
        <v>2</v>
      </c>
      <c r="Q150" s="2">
        <f t="shared" ref="Q150" si="16">IF(O150=1, "0", O150*P150)</f>
        <v>0</v>
      </c>
      <c r="R150" s="2"/>
    </row>
    <row r="151" spans="1:23" ht="5.0999999999999996" customHeight="1" x14ac:dyDescent="0.25"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82"/>
      <c r="R151" s="2"/>
    </row>
    <row r="152" spans="1:23" ht="15.75" customHeight="1" x14ac:dyDescent="0.25">
      <c r="A152" s="54" t="s">
        <v>194</v>
      </c>
      <c r="B152" s="134" t="s">
        <v>323</v>
      </c>
      <c r="C152" s="134"/>
      <c r="D152" s="134"/>
      <c r="E152" s="134"/>
      <c r="F152" s="134"/>
      <c r="G152" s="134"/>
      <c r="H152" s="134"/>
      <c r="I152" s="134"/>
      <c r="J152" s="134"/>
      <c r="K152" s="9" t="str">
        <f>IF(O152=1,"ДА","")</f>
        <v/>
      </c>
      <c r="L152" s="10" t="str">
        <f>IF(O152=2,"НЕ","")</f>
        <v/>
      </c>
      <c r="M152" s="68"/>
      <c r="O152" s="2">
        <f>'Образац листе'!N152</f>
        <v>0</v>
      </c>
      <c r="P152" s="2">
        <v>4</v>
      </c>
      <c r="Q152" s="2">
        <f t="shared" si="15"/>
        <v>0</v>
      </c>
      <c r="R152" s="2"/>
    </row>
    <row r="153" spans="1:23" ht="31.5" customHeight="1" x14ac:dyDescent="0.25">
      <c r="A153" s="118"/>
      <c r="B153" s="118"/>
      <c r="C153" s="115" t="s">
        <v>54</v>
      </c>
      <c r="D153" s="115"/>
      <c r="E153" s="115"/>
      <c r="F153" s="115"/>
      <c r="G153" s="115"/>
      <c r="H153" s="115"/>
      <c r="I153" s="115"/>
      <c r="J153" s="115"/>
      <c r="K153" s="166">
        <f>'Образац листе'!K153:L153</f>
        <v>0</v>
      </c>
      <c r="L153" s="166"/>
      <c r="M153" s="68"/>
      <c r="N153" s="52" t="e">
        <f>K153/K72</f>
        <v>#DIV/0!</v>
      </c>
      <c r="O153" s="2" t="e">
        <f>IF(N153&lt;=0.5, "2", IF(N153&lt;0.8, "1", "0"))</f>
        <v>#DIV/0!</v>
      </c>
      <c r="P153" s="2" t="str">
        <f>IF(O152=2, "0", "2")</f>
        <v>2</v>
      </c>
      <c r="Q153" s="2" t="e">
        <f>IF(O65=1, "0", O153*P153)</f>
        <v>#DIV/0!</v>
      </c>
      <c r="R153" s="24"/>
      <c r="S153" s="25" t="s">
        <v>261</v>
      </c>
    </row>
    <row r="154" spans="1:23" ht="31.5" customHeight="1" x14ac:dyDescent="0.25">
      <c r="A154" s="118"/>
      <c r="B154" s="118"/>
      <c r="C154" s="115" t="s">
        <v>55</v>
      </c>
      <c r="D154" s="115"/>
      <c r="E154" s="115"/>
      <c r="F154" s="115"/>
      <c r="G154" s="115"/>
      <c r="H154" s="115"/>
      <c r="I154" s="115"/>
      <c r="J154" s="115"/>
      <c r="K154" s="166">
        <f>'Образац листе'!K154:L154</f>
        <v>0</v>
      </c>
      <c r="L154" s="166"/>
      <c r="M154" s="68"/>
      <c r="R154" s="2"/>
    </row>
    <row r="155" spans="1:23" ht="5.0999999999999996" customHeight="1" x14ac:dyDescent="0.25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82"/>
      <c r="R155" s="2"/>
    </row>
    <row r="156" spans="1:23" ht="47.25" customHeight="1" x14ac:dyDescent="0.25">
      <c r="A156" s="54" t="s">
        <v>195</v>
      </c>
      <c r="B156" s="115" t="s">
        <v>56</v>
      </c>
      <c r="C156" s="115"/>
      <c r="D156" s="115"/>
      <c r="E156" s="115"/>
      <c r="F156" s="115"/>
      <c r="G156" s="115"/>
      <c r="H156" s="115"/>
      <c r="I156" s="115"/>
      <c r="J156" s="115"/>
      <c r="K156" s="9" t="str">
        <f>IF(O156=1,"ДА","")</f>
        <v/>
      </c>
      <c r="L156" s="10" t="str">
        <f>IF(O156=2,"НЕ","")</f>
        <v/>
      </c>
      <c r="M156" s="68"/>
      <c r="O156" s="2">
        <f>'Образац листе'!N156</f>
        <v>0</v>
      </c>
      <c r="P156" s="2" t="str">
        <f>IF(O156=1, "0", "2")</f>
        <v>2</v>
      </c>
      <c r="Q156" s="2">
        <f t="shared" si="11"/>
        <v>0</v>
      </c>
      <c r="R156" s="2"/>
    </row>
    <row r="157" spans="1:23" ht="5.0999999999999996" customHeight="1" x14ac:dyDescent="0.25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82"/>
      <c r="R157" s="2"/>
    </row>
    <row r="158" spans="1:23" ht="15.75" customHeight="1" x14ac:dyDescent="0.25">
      <c r="A158" s="54" t="s">
        <v>196</v>
      </c>
      <c r="B158" s="134" t="s">
        <v>57</v>
      </c>
      <c r="C158" s="134"/>
      <c r="D158" s="134"/>
      <c r="E158" s="134"/>
      <c r="F158" s="134"/>
      <c r="G158" s="134"/>
      <c r="H158" s="134"/>
      <c r="I158" s="134"/>
      <c r="J158" s="134"/>
      <c r="K158" s="16"/>
      <c r="L158" s="16"/>
      <c r="M158" s="68"/>
      <c r="R158" s="2"/>
    </row>
    <row r="159" spans="1:23" ht="31.5" customHeight="1" x14ac:dyDescent="0.25">
      <c r="A159" s="118"/>
      <c r="B159" s="118"/>
      <c r="C159" s="115" t="s">
        <v>58</v>
      </c>
      <c r="D159" s="115"/>
      <c r="E159" s="115"/>
      <c r="F159" s="115"/>
      <c r="G159" s="115"/>
      <c r="H159" s="115"/>
      <c r="I159" s="115"/>
      <c r="J159" s="115"/>
      <c r="K159" s="9" t="str">
        <f t="shared" ref="K159:K162" si="17">IF(O159=1,"ДА","")</f>
        <v/>
      </c>
      <c r="L159" s="10" t="str">
        <f t="shared" ref="L159:L162" si="18">IF(O159=2,"НЕ","")</f>
        <v/>
      </c>
      <c r="M159" s="68"/>
      <c r="O159" s="2">
        <f>'Образац листе'!N159</f>
        <v>0</v>
      </c>
      <c r="P159" s="2">
        <v>2</v>
      </c>
      <c r="Q159" s="2">
        <f t="shared" si="11"/>
        <v>0</v>
      </c>
      <c r="R159" s="2"/>
    </row>
    <row r="160" spans="1:23" ht="15.75" customHeight="1" x14ac:dyDescent="0.25">
      <c r="A160" s="118"/>
      <c r="B160" s="118"/>
      <c r="C160" s="115" t="s">
        <v>59</v>
      </c>
      <c r="D160" s="115"/>
      <c r="E160" s="115"/>
      <c r="F160" s="115"/>
      <c r="G160" s="115"/>
      <c r="H160" s="115"/>
      <c r="I160" s="115"/>
      <c r="J160" s="115"/>
      <c r="K160" s="9" t="str">
        <f t="shared" si="17"/>
        <v/>
      </c>
      <c r="L160" s="10" t="str">
        <f t="shared" si="18"/>
        <v/>
      </c>
      <c r="M160" s="68"/>
      <c r="O160" s="2">
        <f>'Образац листе'!N160</f>
        <v>0</v>
      </c>
      <c r="P160" s="2">
        <v>1</v>
      </c>
      <c r="Q160" s="2">
        <f>IF(O160=1, "0", O160*P160)</f>
        <v>0</v>
      </c>
      <c r="R160" s="2"/>
    </row>
    <row r="161" spans="1:21" ht="15.75" customHeight="1" x14ac:dyDescent="0.25">
      <c r="A161" s="118"/>
      <c r="B161" s="118"/>
      <c r="C161" s="115" t="s">
        <v>60</v>
      </c>
      <c r="D161" s="115"/>
      <c r="E161" s="115"/>
      <c r="F161" s="115"/>
      <c r="G161" s="115"/>
      <c r="H161" s="115"/>
      <c r="I161" s="115"/>
      <c r="J161" s="115"/>
      <c r="K161" s="9" t="str">
        <f t="shared" si="17"/>
        <v/>
      </c>
      <c r="L161" s="10" t="str">
        <f t="shared" si="18"/>
        <v/>
      </c>
      <c r="M161" s="68"/>
      <c r="O161" s="2">
        <f>'Образац листе'!N161</f>
        <v>0</v>
      </c>
      <c r="P161" s="2">
        <v>1</v>
      </c>
      <c r="Q161" s="2">
        <f t="shared" ref="Q161:Q189" si="19">IF(O161=1, "0", O161*P161)</f>
        <v>0</v>
      </c>
      <c r="R161" s="2"/>
    </row>
    <row r="162" spans="1:21" ht="15.75" customHeight="1" x14ac:dyDescent="0.25">
      <c r="A162" s="118"/>
      <c r="B162" s="118"/>
      <c r="C162" s="115" t="s">
        <v>61</v>
      </c>
      <c r="D162" s="115"/>
      <c r="E162" s="115"/>
      <c r="F162" s="115"/>
      <c r="G162" s="115"/>
      <c r="H162" s="115"/>
      <c r="I162" s="115"/>
      <c r="J162" s="115"/>
      <c r="K162" s="9" t="str">
        <f t="shared" si="17"/>
        <v/>
      </c>
      <c r="L162" s="10" t="str">
        <f t="shared" si="18"/>
        <v/>
      </c>
      <c r="M162" s="68"/>
      <c r="O162" s="2">
        <f>'Образац листе'!N162</f>
        <v>0</v>
      </c>
      <c r="P162" s="2">
        <v>1</v>
      </c>
      <c r="Q162" s="2">
        <f t="shared" si="19"/>
        <v>0</v>
      </c>
      <c r="R162" s="2"/>
    </row>
    <row r="163" spans="1:21" ht="5.0999999999999996" customHeight="1" x14ac:dyDescent="0.25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82"/>
      <c r="R163" s="2"/>
    </row>
    <row r="164" spans="1:21" ht="15.75" customHeight="1" x14ac:dyDescent="0.25">
      <c r="A164" s="54" t="s">
        <v>197</v>
      </c>
      <c r="B164" s="134" t="s">
        <v>62</v>
      </c>
      <c r="C164" s="134"/>
      <c r="D164" s="134"/>
      <c r="E164" s="134"/>
      <c r="F164" s="134"/>
      <c r="G164" s="134"/>
      <c r="H164" s="134"/>
      <c r="I164" s="134"/>
      <c r="J164" s="134"/>
      <c r="K164" s="9" t="str">
        <f>IF(O164=1,"ДА","")</f>
        <v/>
      </c>
      <c r="L164" s="10" t="str">
        <f>IF(O164=2,"НЕ","")</f>
        <v/>
      </c>
      <c r="M164" s="68"/>
      <c r="O164" s="2">
        <f>'Образац листе'!N164</f>
        <v>0</v>
      </c>
      <c r="P164" s="2">
        <v>2</v>
      </c>
      <c r="Q164" s="2">
        <f t="shared" si="19"/>
        <v>0</v>
      </c>
      <c r="R164" s="2"/>
    </row>
    <row r="165" spans="1:21" ht="31.5" customHeight="1" x14ac:dyDescent="0.25">
      <c r="A165" s="118"/>
      <c r="B165" s="118"/>
      <c r="C165" s="134" t="s">
        <v>63</v>
      </c>
      <c r="D165" s="134"/>
      <c r="E165" s="134"/>
      <c r="F165" s="134"/>
      <c r="G165" s="134"/>
      <c r="H165" s="134"/>
      <c r="I165" s="134"/>
      <c r="J165" s="134"/>
      <c r="K165" s="166">
        <f>'Образац листе'!K165:L165</f>
        <v>0</v>
      </c>
      <c r="L165" s="166"/>
      <c r="M165" s="68"/>
      <c r="R165" s="2"/>
    </row>
    <row r="166" spans="1:21" ht="31.5" customHeight="1" x14ac:dyDescent="0.25">
      <c r="A166" s="118"/>
      <c r="B166" s="118"/>
      <c r="C166" s="134" t="s">
        <v>64</v>
      </c>
      <c r="D166" s="134"/>
      <c r="E166" s="134"/>
      <c r="F166" s="134"/>
      <c r="G166" s="134"/>
      <c r="H166" s="134"/>
      <c r="I166" s="134"/>
      <c r="J166" s="134"/>
      <c r="K166" s="166">
        <f>'Образац листе'!K166:L166</f>
        <v>0</v>
      </c>
      <c r="L166" s="166"/>
      <c r="M166" s="68"/>
      <c r="R166" s="2"/>
    </row>
    <row r="167" spans="1:21" ht="31.5" customHeight="1" x14ac:dyDescent="0.25">
      <c r="A167" s="118"/>
      <c r="B167" s="118"/>
      <c r="C167" s="134" t="s">
        <v>65</v>
      </c>
      <c r="D167" s="134"/>
      <c r="E167" s="134"/>
      <c r="F167" s="134"/>
      <c r="G167" s="134"/>
      <c r="H167" s="134"/>
      <c r="I167" s="134"/>
      <c r="J167" s="134"/>
      <c r="K167" s="9" t="str">
        <f>IF(O167=1,"ДА","")</f>
        <v/>
      </c>
      <c r="L167" s="10" t="str">
        <f>IF(O167=2,"НЕ","")</f>
        <v/>
      </c>
      <c r="M167" s="68"/>
      <c r="O167" s="2">
        <f>'Образац листе'!N167</f>
        <v>0</v>
      </c>
      <c r="P167" s="2" t="str">
        <f>IF(O164=2, "0", "1")</f>
        <v>1</v>
      </c>
      <c r="Q167" s="2">
        <f t="shared" si="19"/>
        <v>0</v>
      </c>
      <c r="R167" s="2"/>
    </row>
    <row r="168" spans="1:21" ht="5.0999999999999996" customHeight="1" x14ac:dyDescent="0.25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82"/>
      <c r="R168" s="2"/>
    </row>
    <row r="169" spans="1:21" ht="15.75" customHeight="1" x14ac:dyDescent="0.25">
      <c r="A169" s="54" t="s">
        <v>198</v>
      </c>
      <c r="B169" s="134" t="s">
        <v>66</v>
      </c>
      <c r="C169" s="134"/>
      <c r="D169" s="134"/>
      <c r="E169" s="134"/>
      <c r="F169" s="134"/>
      <c r="G169" s="134"/>
      <c r="H169" s="134"/>
      <c r="I169" s="134"/>
      <c r="J169" s="134"/>
      <c r="K169" s="9" t="str">
        <f>IF(O169=1,"ДА","")</f>
        <v/>
      </c>
      <c r="L169" s="10" t="str">
        <f>IF(O169=2,"НЕ","")</f>
        <v/>
      </c>
      <c r="M169" s="68"/>
      <c r="O169" s="2">
        <f>'Образац листе'!N169</f>
        <v>0</v>
      </c>
      <c r="P169" s="2">
        <v>4</v>
      </c>
      <c r="Q169" s="2">
        <f t="shared" si="19"/>
        <v>0</v>
      </c>
      <c r="R169" s="2"/>
    </row>
    <row r="170" spans="1:21" ht="31.5" customHeight="1" x14ac:dyDescent="0.25">
      <c r="A170" s="118"/>
      <c r="B170" s="118"/>
      <c r="C170" s="134" t="s">
        <v>67</v>
      </c>
      <c r="D170" s="134"/>
      <c r="E170" s="134"/>
      <c r="F170" s="134"/>
      <c r="G170" s="134"/>
      <c r="H170" s="134"/>
      <c r="I170" s="134"/>
      <c r="J170" s="134"/>
      <c r="K170" s="166">
        <f>'Образац листе'!K170:L170</f>
        <v>0</v>
      </c>
      <c r="L170" s="166"/>
      <c r="M170" s="68"/>
      <c r="R170" s="2"/>
    </row>
    <row r="171" spans="1:21" ht="31.5" customHeight="1" x14ac:dyDescent="0.25">
      <c r="A171" s="118"/>
      <c r="B171" s="118"/>
      <c r="C171" s="134" t="s">
        <v>68</v>
      </c>
      <c r="D171" s="134"/>
      <c r="E171" s="134"/>
      <c r="F171" s="134"/>
      <c r="G171" s="134"/>
      <c r="H171" s="134"/>
      <c r="I171" s="134"/>
      <c r="J171" s="134"/>
      <c r="K171" s="166">
        <f>'Образац листе'!K171:L171</f>
        <v>0</v>
      </c>
      <c r="L171" s="166"/>
      <c r="M171" s="68"/>
      <c r="R171" s="2"/>
      <c r="T171" s="4" t="str">
        <f>IF(W171=1,"ДА","")</f>
        <v/>
      </c>
      <c r="U171" s="4" t="str">
        <f>IF(W171=2,"НЕ","")</f>
        <v/>
      </c>
    </row>
    <row r="172" spans="1:21" ht="5.0999999999999996" customHeight="1" x14ac:dyDescent="0.25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82"/>
      <c r="R172" s="2"/>
    </row>
    <row r="173" spans="1:21" ht="31.5" customHeight="1" x14ac:dyDescent="0.25">
      <c r="A173" s="54" t="s">
        <v>199</v>
      </c>
      <c r="B173" s="134" t="s">
        <v>324</v>
      </c>
      <c r="C173" s="134"/>
      <c r="D173" s="134"/>
      <c r="E173" s="134"/>
      <c r="F173" s="134"/>
      <c r="G173" s="134"/>
      <c r="H173" s="134"/>
      <c r="I173" s="134"/>
      <c r="J173" s="134"/>
      <c r="K173" s="9" t="str">
        <f>IF(O173=1,"ДА","")</f>
        <v/>
      </c>
      <c r="L173" s="10" t="str">
        <f>IF(O173=2,"НЕ","")</f>
        <v/>
      </c>
      <c r="M173" s="68"/>
      <c r="O173" s="2">
        <f>'Образац листе'!N173</f>
        <v>0</v>
      </c>
      <c r="P173" s="2">
        <v>4</v>
      </c>
      <c r="Q173" s="2">
        <f t="shared" si="19"/>
        <v>0</v>
      </c>
      <c r="R173" s="2"/>
    </row>
    <row r="174" spans="1:21" ht="31.5" customHeight="1" x14ac:dyDescent="0.25">
      <c r="A174" s="118"/>
      <c r="B174" s="118"/>
      <c r="C174" s="134" t="s">
        <v>69</v>
      </c>
      <c r="D174" s="134"/>
      <c r="E174" s="134"/>
      <c r="F174" s="134"/>
      <c r="G174" s="134"/>
      <c r="H174" s="134"/>
      <c r="I174" s="134"/>
      <c r="J174" s="134"/>
      <c r="K174" s="166">
        <f>'Образац листе'!K174:L174</f>
        <v>0</v>
      </c>
      <c r="L174" s="166"/>
      <c r="M174" s="68"/>
      <c r="N174" s="52" t="str">
        <f>IF(K170=0, "0", K174/K170)</f>
        <v>0</v>
      </c>
      <c r="O174" s="2" t="str">
        <f>IF(N174&lt;=0.8, "2", IF(N174&lt;0.9, "1", "0"))</f>
        <v>0</v>
      </c>
      <c r="P174" s="2" t="str">
        <f>IF(O173=2, "0", "2")</f>
        <v>2</v>
      </c>
      <c r="Q174" s="2">
        <f>IF(O86=1, "0", O174*P174)</f>
        <v>0</v>
      </c>
      <c r="R174" s="2"/>
      <c r="S174" s="4" t="s">
        <v>341</v>
      </c>
    </row>
    <row r="175" spans="1:21" ht="31.5" customHeight="1" x14ac:dyDescent="0.25">
      <c r="A175" s="118"/>
      <c r="B175" s="118"/>
      <c r="C175" s="134" t="s">
        <v>70</v>
      </c>
      <c r="D175" s="134"/>
      <c r="E175" s="134"/>
      <c r="F175" s="134"/>
      <c r="G175" s="134"/>
      <c r="H175" s="134"/>
      <c r="I175" s="134"/>
      <c r="J175" s="134"/>
      <c r="K175" s="166">
        <f>'Образац листе'!K175:L175</f>
        <v>0</v>
      </c>
      <c r="L175" s="166"/>
      <c r="M175" s="68"/>
      <c r="N175" s="52" t="str">
        <f>IF(K171=0, "0", K175/K171)</f>
        <v>0</v>
      </c>
      <c r="O175" s="2" t="str">
        <f>IF(N175&lt;=0.8, "2", IF(N175&lt;0.9, "1", "0"))</f>
        <v>0</v>
      </c>
      <c r="P175" s="2" t="str">
        <f>IF(O173=2, "0", "2")</f>
        <v>2</v>
      </c>
      <c r="Q175" s="2">
        <f>IF(O87=1, "0", O175*P175)</f>
        <v>0</v>
      </c>
      <c r="R175" s="2"/>
      <c r="S175" s="4" t="s">
        <v>341</v>
      </c>
    </row>
    <row r="176" spans="1:21" ht="5.0999999999999996" customHeight="1" x14ac:dyDescent="0.25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82"/>
      <c r="R176" s="2"/>
    </row>
    <row r="177" spans="1:23" ht="15.75" customHeight="1" x14ac:dyDescent="0.25">
      <c r="A177" s="54" t="s">
        <v>200</v>
      </c>
      <c r="B177" s="134" t="s">
        <v>71</v>
      </c>
      <c r="C177" s="134"/>
      <c r="D177" s="134"/>
      <c r="E177" s="134"/>
      <c r="F177" s="134"/>
      <c r="G177" s="134"/>
      <c r="H177" s="134"/>
      <c r="I177" s="134"/>
      <c r="J177" s="134"/>
      <c r="K177" s="9" t="str">
        <f>IF(O177=1,"ДА","")</f>
        <v/>
      </c>
      <c r="L177" s="10" t="str">
        <f>IF(O177=2,"НЕ","")</f>
        <v/>
      </c>
      <c r="M177" s="68"/>
      <c r="O177" s="2">
        <f>'Образац листе'!N177</f>
        <v>0</v>
      </c>
      <c r="P177" s="2">
        <v>4</v>
      </c>
      <c r="Q177" s="2">
        <f t="shared" si="19"/>
        <v>0</v>
      </c>
      <c r="R177" s="2"/>
    </row>
    <row r="178" spans="1:23" ht="31.5" customHeight="1" x14ac:dyDescent="0.25">
      <c r="A178" s="118"/>
      <c r="B178" s="118"/>
      <c r="C178" s="134" t="s">
        <v>338</v>
      </c>
      <c r="D178" s="134"/>
      <c r="E178" s="134"/>
      <c r="F178" s="134"/>
      <c r="G178" s="134"/>
      <c r="H178" s="134"/>
      <c r="I178" s="134"/>
      <c r="J178" s="134"/>
      <c r="K178" s="166">
        <f>'Образац листе'!K178:L178</f>
        <v>0</v>
      </c>
      <c r="L178" s="166"/>
      <c r="M178" s="68"/>
      <c r="N178" s="52" t="str">
        <f>IF(K170=0, "0", K178/K170)</f>
        <v>0</v>
      </c>
      <c r="O178" s="2" t="str">
        <f>IF(N178&lt;=0.8, "2", IF(N178&lt;0.9, "1", "0"))</f>
        <v>0</v>
      </c>
      <c r="P178" s="2" t="str">
        <f>IF(O177=2, "0", "2")</f>
        <v>2</v>
      </c>
      <c r="Q178" s="2">
        <f>IF(O90=1, "0", O178*P178)</f>
        <v>0</v>
      </c>
      <c r="R178" s="2"/>
      <c r="S178" s="4" t="s">
        <v>341</v>
      </c>
    </row>
    <row r="179" spans="1:23" ht="31.5" customHeight="1" x14ac:dyDescent="0.25">
      <c r="A179" s="118"/>
      <c r="B179" s="118"/>
      <c r="C179" s="134" t="s">
        <v>339</v>
      </c>
      <c r="D179" s="134"/>
      <c r="E179" s="134"/>
      <c r="F179" s="134"/>
      <c r="G179" s="134"/>
      <c r="H179" s="134"/>
      <c r="I179" s="134"/>
      <c r="J179" s="134"/>
      <c r="K179" s="166">
        <f>'Образац листе'!K179:L179</f>
        <v>0</v>
      </c>
      <c r="L179" s="166"/>
      <c r="M179" s="68"/>
      <c r="N179" s="52" t="str">
        <f>IF(K171=0, "0", K179/K171)</f>
        <v>0</v>
      </c>
      <c r="O179" s="2" t="str">
        <f>IF(N179&lt;=0.8, "2", IF(N179&lt;0.9, "1", "0"))</f>
        <v>0</v>
      </c>
      <c r="P179" s="2" t="str">
        <f>IF(O177=2, "0", "2")</f>
        <v>2</v>
      </c>
      <c r="Q179" s="2">
        <f>IF(O91=1, "0", O179*P179)</f>
        <v>0</v>
      </c>
      <c r="R179" s="2"/>
      <c r="S179" s="4" t="s">
        <v>341</v>
      </c>
    </row>
    <row r="180" spans="1:23" ht="5.0999999999999996" customHeight="1" x14ac:dyDescent="0.25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82"/>
      <c r="R180" s="2"/>
    </row>
    <row r="181" spans="1:23" ht="15.75" customHeight="1" x14ac:dyDescent="0.25">
      <c r="A181" s="54" t="s">
        <v>201</v>
      </c>
      <c r="B181" s="134" t="s">
        <v>72</v>
      </c>
      <c r="C181" s="134"/>
      <c r="D181" s="134"/>
      <c r="E181" s="134"/>
      <c r="F181" s="134"/>
      <c r="G181" s="134"/>
      <c r="H181" s="134"/>
      <c r="I181" s="134"/>
      <c r="J181" s="134"/>
      <c r="K181" s="9" t="str">
        <f>IF(O181=1,"ДА","")</f>
        <v/>
      </c>
      <c r="L181" s="10" t="str">
        <f>IF(O181=2,"НЕ","")</f>
        <v/>
      </c>
      <c r="M181" s="68"/>
      <c r="O181" s="2">
        <f>'Образац листе'!N181</f>
        <v>0</v>
      </c>
      <c r="P181" s="2">
        <v>2</v>
      </c>
      <c r="Q181" s="2">
        <f t="shared" si="19"/>
        <v>0</v>
      </c>
      <c r="R181" s="2"/>
    </row>
    <row r="182" spans="1:23" ht="5.0999999999999996" customHeight="1" x14ac:dyDescent="0.25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82"/>
      <c r="R182" s="2"/>
    </row>
    <row r="183" spans="1:23" ht="15.75" customHeight="1" x14ac:dyDescent="0.25">
      <c r="A183" s="54" t="s">
        <v>202</v>
      </c>
      <c r="B183" s="134" t="s">
        <v>73</v>
      </c>
      <c r="C183" s="134"/>
      <c r="D183" s="134"/>
      <c r="E183" s="134"/>
      <c r="F183" s="134"/>
      <c r="G183" s="134"/>
      <c r="H183" s="134"/>
      <c r="I183" s="134"/>
      <c r="J183" s="134"/>
      <c r="K183" s="9" t="str">
        <f>IF(O183=1,"ДА","")</f>
        <v/>
      </c>
      <c r="L183" s="10" t="str">
        <f>IF(O183=2,"НЕ","")</f>
        <v/>
      </c>
      <c r="M183" s="68"/>
      <c r="O183" s="2">
        <f>'Образац листе'!N183</f>
        <v>0</v>
      </c>
      <c r="P183" s="2">
        <v>2</v>
      </c>
      <c r="Q183" s="2">
        <f t="shared" si="19"/>
        <v>0</v>
      </c>
      <c r="R183" s="2"/>
    </row>
    <row r="184" spans="1:23" ht="5.0999999999999996" customHeight="1" x14ac:dyDescent="0.25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82"/>
      <c r="R184" s="2"/>
    </row>
    <row r="185" spans="1:23" ht="15.75" customHeight="1" x14ac:dyDescent="0.25">
      <c r="A185" s="54" t="s">
        <v>203</v>
      </c>
      <c r="B185" s="134" t="s">
        <v>74</v>
      </c>
      <c r="C185" s="134"/>
      <c r="D185" s="134"/>
      <c r="E185" s="134"/>
      <c r="F185" s="134"/>
      <c r="G185" s="134"/>
      <c r="H185" s="134"/>
      <c r="I185" s="134"/>
      <c r="J185" s="134"/>
      <c r="K185" s="9" t="str">
        <f>IF(O185=1,"ДА","")</f>
        <v/>
      </c>
      <c r="L185" s="10" t="str">
        <f>IF(O185=2,"НЕ","")</f>
        <v/>
      </c>
      <c r="M185" s="68"/>
      <c r="O185" s="2">
        <f>'Образац листе'!N185</f>
        <v>0</v>
      </c>
      <c r="P185" s="2">
        <v>2</v>
      </c>
      <c r="Q185" s="2">
        <f t="shared" si="19"/>
        <v>0</v>
      </c>
      <c r="R185" s="2"/>
      <c r="S185" s="170" t="s">
        <v>342</v>
      </c>
      <c r="T185" s="170"/>
      <c r="U185" s="170"/>
      <c r="V185" s="170"/>
      <c r="W185" s="170"/>
    </row>
    <row r="186" spans="1:23" ht="5.0999999999999996" customHeight="1" x14ac:dyDescent="0.25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82"/>
      <c r="R186" s="2"/>
      <c r="S186" s="170"/>
      <c r="T186" s="170"/>
      <c r="U186" s="170"/>
      <c r="V186" s="170"/>
      <c r="W186" s="170"/>
    </row>
    <row r="187" spans="1:23" ht="31.5" customHeight="1" x14ac:dyDescent="0.25">
      <c r="A187" s="54" t="s">
        <v>204</v>
      </c>
      <c r="B187" s="134" t="s">
        <v>325</v>
      </c>
      <c r="C187" s="134"/>
      <c r="D187" s="134"/>
      <c r="E187" s="134"/>
      <c r="F187" s="134"/>
      <c r="G187" s="134"/>
      <c r="H187" s="134"/>
      <c r="I187" s="134"/>
      <c r="J187" s="134"/>
      <c r="K187" s="9" t="str">
        <f>IF(O187=1,"ДА","")</f>
        <v/>
      </c>
      <c r="L187" s="10" t="str">
        <f>IF(O187=2,"НЕ","")</f>
        <v/>
      </c>
      <c r="M187" s="68"/>
      <c r="O187" s="2">
        <f>'Образац листе'!N187</f>
        <v>0</v>
      </c>
      <c r="P187" s="2">
        <v>2</v>
      </c>
      <c r="Q187" s="2">
        <f t="shared" si="19"/>
        <v>0</v>
      </c>
      <c r="R187" s="2"/>
      <c r="S187" s="170"/>
      <c r="T187" s="170"/>
      <c r="U187" s="170"/>
      <c r="V187" s="170"/>
      <c r="W187" s="170"/>
    </row>
    <row r="188" spans="1:23" ht="5.0999999999999996" customHeight="1" x14ac:dyDescent="0.25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82"/>
      <c r="R188" s="2"/>
      <c r="S188" s="170"/>
      <c r="T188" s="170"/>
      <c r="U188" s="170"/>
      <c r="V188" s="170"/>
      <c r="W188" s="170"/>
    </row>
    <row r="189" spans="1:23" ht="47.25" customHeight="1" x14ac:dyDescent="0.25">
      <c r="A189" s="54" t="s">
        <v>205</v>
      </c>
      <c r="B189" s="134" t="s">
        <v>340</v>
      </c>
      <c r="C189" s="134"/>
      <c r="D189" s="134"/>
      <c r="E189" s="134"/>
      <c r="F189" s="134"/>
      <c r="G189" s="134"/>
      <c r="H189" s="134"/>
      <c r="I189" s="134"/>
      <c r="J189" s="134"/>
      <c r="K189" s="9" t="str">
        <f>IF(O189=1,"ДА","")</f>
        <v/>
      </c>
      <c r="L189" s="10" t="str">
        <f>IF(O189=2,"НЕ","")</f>
        <v/>
      </c>
      <c r="M189" s="68"/>
      <c r="O189" s="2">
        <f>'Образац листе'!N189</f>
        <v>0</v>
      </c>
      <c r="P189" s="2">
        <v>4</v>
      </c>
      <c r="Q189" s="2">
        <f t="shared" si="19"/>
        <v>0</v>
      </c>
      <c r="R189" s="2"/>
      <c r="S189" s="3"/>
      <c r="T189" s="3"/>
      <c r="U189" s="3"/>
      <c r="V189" s="3"/>
      <c r="W189" s="3"/>
    </row>
    <row r="190" spans="1:23" ht="5.0999999999999996" customHeight="1" x14ac:dyDescent="0.25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82"/>
      <c r="R190" s="2"/>
      <c r="S190" s="3"/>
      <c r="T190" s="3"/>
      <c r="U190" s="3"/>
      <c r="V190" s="3"/>
      <c r="W190" s="3"/>
    </row>
    <row r="191" spans="1:23" ht="15" customHeight="1" x14ac:dyDescent="0.25">
      <c r="B191" s="18"/>
      <c r="C191" s="18"/>
      <c r="D191" s="18"/>
      <c r="E191" s="18"/>
      <c r="F191" s="18"/>
      <c r="G191" s="19" t="s">
        <v>262</v>
      </c>
      <c r="H191" s="19" t="e">
        <f>SUM(Q143:Q190)</f>
        <v>#DIV/0!</v>
      </c>
      <c r="I191" s="20" t="s">
        <v>254</v>
      </c>
      <c r="J191" s="20"/>
      <c r="K191" s="171" t="e">
        <f>IF(H191&lt;=16,"низак", IF(H191&lt;=32,"средњи","висок"))</f>
        <v>#DIV/0!</v>
      </c>
      <c r="L191" s="171"/>
      <c r="M191" s="86"/>
      <c r="R191" s="2"/>
    </row>
    <row r="192" spans="1:23" ht="5.0999999999999996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81"/>
      <c r="R192" s="2"/>
    </row>
    <row r="193" spans="1:18" ht="5.0999999999999996" customHeight="1" x14ac:dyDescent="0.25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81"/>
      <c r="R193" s="2"/>
    </row>
    <row r="194" spans="1:18" ht="17.25" customHeight="1" x14ac:dyDescent="0.25">
      <c r="A194" s="8" t="s">
        <v>181</v>
      </c>
      <c r="B194" s="125" t="s">
        <v>77</v>
      </c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80"/>
      <c r="R194" s="2"/>
    </row>
    <row r="195" spans="1:18" ht="5.0999999999999996" customHeight="1" x14ac:dyDescent="0.25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81"/>
      <c r="R195" s="2"/>
    </row>
    <row r="196" spans="1:18" ht="47.25" customHeight="1" x14ac:dyDescent="0.25">
      <c r="A196" s="54" t="s">
        <v>206</v>
      </c>
      <c r="B196" s="134" t="s">
        <v>78</v>
      </c>
      <c r="C196" s="134"/>
      <c r="D196" s="134"/>
      <c r="E196" s="134"/>
      <c r="F196" s="134"/>
      <c r="G196" s="134"/>
      <c r="H196" s="134"/>
      <c r="I196" s="134"/>
      <c r="J196" s="134"/>
      <c r="K196" s="9" t="str">
        <f>IF(O196=1,"ДА","")</f>
        <v/>
      </c>
      <c r="L196" s="10" t="str">
        <f>IF(O196=2,"НЕ","")</f>
        <v/>
      </c>
      <c r="M196" s="68"/>
      <c r="O196" s="2">
        <f>'Образац листе'!N196</f>
        <v>0</v>
      </c>
      <c r="P196" s="2">
        <v>1</v>
      </c>
      <c r="Q196" s="2">
        <f t="shared" ref="Q196:Q247" si="20">IF(O196=1, "0", O196*P196)</f>
        <v>0</v>
      </c>
      <c r="R196" s="2"/>
    </row>
    <row r="197" spans="1:18" ht="5.0999999999999996" customHeight="1" x14ac:dyDescent="0.25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82"/>
      <c r="R197" s="2"/>
    </row>
    <row r="198" spans="1:18" ht="31.5" customHeight="1" x14ac:dyDescent="0.25">
      <c r="A198" s="54" t="s">
        <v>207</v>
      </c>
      <c r="B198" s="134" t="s">
        <v>79</v>
      </c>
      <c r="C198" s="134"/>
      <c r="D198" s="134"/>
      <c r="E198" s="134"/>
      <c r="F198" s="134"/>
      <c r="G198" s="134"/>
      <c r="H198" s="134"/>
      <c r="I198" s="134"/>
      <c r="J198" s="134"/>
      <c r="K198" s="9" t="str">
        <f>IF(O198=1,"ДА","")</f>
        <v/>
      </c>
      <c r="L198" s="10" t="str">
        <f>IF(O198=2,"НЕ","")</f>
        <v/>
      </c>
      <c r="M198" s="68"/>
      <c r="O198" s="2">
        <f>'Образац листе'!N198</f>
        <v>0</v>
      </c>
      <c r="P198" s="2">
        <v>1</v>
      </c>
      <c r="Q198" s="2">
        <f t="shared" si="20"/>
        <v>0</v>
      </c>
      <c r="R198" s="2"/>
    </row>
    <row r="199" spans="1:18" ht="5.0999999999999996" customHeight="1" x14ac:dyDescent="0.25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82"/>
      <c r="R199" s="2"/>
    </row>
    <row r="200" spans="1:18" ht="31.5" customHeight="1" x14ac:dyDescent="0.25">
      <c r="A200" s="54" t="s">
        <v>208</v>
      </c>
      <c r="B200" s="134" t="s">
        <v>81</v>
      </c>
      <c r="C200" s="134"/>
      <c r="D200" s="134"/>
      <c r="E200" s="134"/>
      <c r="F200" s="134"/>
      <c r="G200" s="134"/>
      <c r="H200" s="134"/>
      <c r="I200" s="134"/>
      <c r="J200" s="134"/>
      <c r="K200" s="9" t="str">
        <f>IF(O200=1,"ДА","")</f>
        <v/>
      </c>
      <c r="L200" s="10" t="str">
        <f>IF(O200=2,"НЕ","")</f>
        <v/>
      </c>
      <c r="M200" s="68"/>
      <c r="O200" s="2">
        <f>'Образац листе'!N200</f>
        <v>0</v>
      </c>
      <c r="P200" s="2">
        <v>2</v>
      </c>
      <c r="Q200" s="2">
        <f t="shared" si="20"/>
        <v>0</v>
      </c>
      <c r="R200" s="2"/>
    </row>
    <row r="201" spans="1:18" ht="5.0999999999999996" customHeight="1" x14ac:dyDescent="0.25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81"/>
      <c r="R201" s="2"/>
    </row>
    <row r="202" spans="1:18" ht="31.5" customHeight="1" x14ac:dyDescent="0.25">
      <c r="A202" s="54" t="s">
        <v>209</v>
      </c>
      <c r="B202" s="134" t="s">
        <v>80</v>
      </c>
      <c r="C202" s="134"/>
      <c r="D202" s="134"/>
      <c r="E202" s="134"/>
      <c r="F202" s="134"/>
      <c r="G202" s="134"/>
      <c r="H202" s="134"/>
      <c r="I202" s="134"/>
      <c r="J202" s="134"/>
      <c r="K202" s="9" t="str">
        <f>IF(O202=1,"ДА","")</f>
        <v/>
      </c>
      <c r="L202" s="10" t="str">
        <f>IF(O202=2,"НЕ","")</f>
        <v/>
      </c>
      <c r="M202" s="68"/>
      <c r="O202" s="2">
        <f>'Образац листе'!N202</f>
        <v>0</v>
      </c>
      <c r="P202" s="2">
        <v>2</v>
      </c>
      <c r="Q202" s="2">
        <f t="shared" si="20"/>
        <v>0</v>
      </c>
      <c r="R202" s="2"/>
    </row>
    <row r="203" spans="1:18" ht="5.0999999999999996" customHeight="1" x14ac:dyDescent="0.25"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82"/>
      <c r="R203" s="2"/>
    </row>
    <row r="204" spans="1:18" ht="15.75" customHeight="1" x14ac:dyDescent="0.25">
      <c r="A204" s="54" t="s">
        <v>210</v>
      </c>
      <c r="B204" s="134" t="s">
        <v>82</v>
      </c>
      <c r="C204" s="134"/>
      <c r="D204" s="134"/>
      <c r="E204" s="134"/>
      <c r="F204" s="134"/>
      <c r="G204" s="134"/>
      <c r="H204" s="134"/>
      <c r="I204" s="134"/>
      <c r="J204" s="134"/>
      <c r="K204" s="9" t="str">
        <f>IF(O204=2,"ДА","")</f>
        <v/>
      </c>
      <c r="L204" s="10" t="str">
        <f>IF(O204=1,"НЕ","")</f>
        <v/>
      </c>
      <c r="M204" s="68"/>
      <c r="O204" s="2">
        <f>'Образац листе'!N204</f>
        <v>0</v>
      </c>
      <c r="P204" s="2">
        <v>4</v>
      </c>
      <c r="Q204" s="2">
        <f>IF(O204=1, "0", O204*P204)</f>
        <v>0</v>
      </c>
      <c r="R204" s="2"/>
    </row>
    <row r="205" spans="1:18" ht="31.5" customHeight="1" x14ac:dyDescent="0.25">
      <c r="B205" s="134"/>
      <c r="C205" s="134" t="s">
        <v>83</v>
      </c>
      <c r="D205" s="134"/>
      <c r="E205" s="134"/>
      <c r="F205" s="134"/>
      <c r="G205" s="134"/>
      <c r="H205" s="134"/>
      <c r="I205" s="134"/>
      <c r="J205" s="134"/>
      <c r="K205" s="9" t="str">
        <f>IF(O205=1,"ДА","")</f>
        <v/>
      </c>
      <c r="L205" s="10" t="str">
        <f>IF(O205=2,"НЕ","")</f>
        <v/>
      </c>
      <c r="M205" s="68"/>
      <c r="O205" s="2">
        <f>'Образац листе'!N205</f>
        <v>0</v>
      </c>
      <c r="P205" s="2" t="str">
        <f>IF(O204=1, "0", "2")</f>
        <v>2</v>
      </c>
      <c r="Q205" s="2">
        <f t="shared" si="20"/>
        <v>0</v>
      </c>
      <c r="R205" s="2"/>
    </row>
    <row r="206" spans="1:18" ht="31.5" customHeight="1" x14ac:dyDescent="0.25">
      <c r="B206" s="134"/>
      <c r="C206" s="134" t="s">
        <v>84</v>
      </c>
      <c r="D206" s="134"/>
      <c r="E206" s="134"/>
      <c r="F206" s="134"/>
      <c r="G206" s="134"/>
      <c r="H206" s="134"/>
      <c r="I206" s="134"/>
      <c r="J206" s="134"/>
      <c r="K206" s="9" t="str">
        <f>IF(O206=1,"ДА","")</f>
        <v/>
      </c>
      <c r="L206" s="10" t="str">
        <f>IF(O206=2,"НЕ","")</f>
        <v/>
      </c>
      <c r="M206" s="68"/>
      <c r="O206" s="2">
        <f>'Образац листе'!N206</f>
        <v>0</v>
      </c>
      <c r="P206" s="2" t="str">
        <f>IF(O204=1, "0", "2")</f>
        <v>2</v>
      </c>
      <c r="Q206" s="2">
        <f t="shared" si="20"/>
        <v>0</v>
      </c>
      <c r="R206" s="2"/>
    </row>
    <row r="207" spans="1:18" ht="31.5" customHeight="1" x14ac:dyDescent="0.25">
      <c r="B207" s="134"/>
      <c r="C207" s="134" t="s">
        <v>85</v>
      </c>
      <c r="D207" s="134"/>
      <c r="E207" s="134"/>
      <c r="F207" s="134"/>
      <c r="G207" s="134"/>
      <c r="H207" s="134"/>
      <c r="I207" s="134"/>
      <c r="J207" s="134"/>
      <c r="K207" s="9" t="str">
        <f>IF(O207=1,"ДА","")</f>
        <v/>
      </c>
      <c r="L207" s="10" t="str">
        <f>IF(O207=2,"НЕ","")</f>
        <v/>
      </c>
      <c r="M207" s="68"/>
      <c r="O207" s="2">
        <f>'Образац листе'!N207</f>
        <v>0</v>
      </c>
      <c r="P207" s="2" t="str">
        <f>IF(O204=1, "0", "1")</f>
        <v>1</v>
      </c>
      <c r="Q207" s="2">
        <f t="shared" si="20"/>
        <v>0</v>
      </c>
      <c r="R207" s="2"/>
    </row>
    <row r="208" spans="1:18" ht="5.0999999999999996" customHeight="1" x14ac:dyDescent="0.25"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82"/>
      <c r="R208" s="2"/>
    </row>
    <row r="209" spans="1:24" ht="31.5" customHeight="1" x14ac:dyDescent="0.25">
      <c r="A209" s="54" t="s">
        <v>211</v>
      </c>
      <c r="B209" s="134" t="s">
        <v>86</v>
      </c>
      <c r="C209" s="134"/>
      <c r="D209" s="134"/>
      <c r="E209" s="134"/>
      <c r="F209" s="134"/>
      <c r="G209" s="134"/>
      <c r="H209" s="134"/>
      <c r="I209" s="134"/>
      <c r="J209" s="134"/>
      <c r="K209" s="9" t="str">
        <f>IF(O209=2,"ДА","")</f>
        <v/>
      </c>
      <c r="L209" s="10" t="str">
        <f>IF(O209=1,"НЕ","")</f>
        <v/>
      </c>
      <c r="M209" s="68"/>
      <c r="O209" s="2">
        <f>'Образац листе'!N209</f>
        <v>0</v>
      </c>
      <c r="P209" s="2">
        <v>4</v>
      </c>
      <c r="Q209" s="2">
        <f t="shared" si="20"/>
        <v>0</v>
      </c>
      <c r="R209" s="2"/>
    </row>
    <row r="210" spans="1:24" ht="31.5" customHeight="1" x14ac:dyDescent="0.25">
      <c r="A210" s="118"/>
      <c r="B210" s="118"/>
      <c r="C210" s="134" t="s">
        <v>83</v>
      </c>
      <c r="D210" s="134"/>
      <c r="E210" s="134"/>
      <c r="F210" s="134"/>
      <c r="G210" s="134"/>
      <c r="H210" s="134"/>
      <c r="I210" s="134"/>
      <c r="J210" s="134"/>
      <c r="K210" s="9" t="str">
        <f>IF(O210=1,"ДА","")</f>
        <v/>
      </c>
      <c r="L210" s="10" t="str">
        <f>IF(O210=2,"НЕ","")</f>
        <v/>
      </c>
      <c r="M210" s="68"/>
      <c r="O210" s="2">
        <f>'Образац листе'!N210</f>
        <v>0</v>
      </c>
      <c r="P210" s="2" t="str">
        <f>IF(O209=1, "0", "2")</f>
        <v>2</v>
      </c>
      <c r="Q210" s="2">
        <f t="shared" si="20"/>
        <v>0</v>
      </c>
      <c r="R210" s="2"/>
    </row>
    <row r="211" spans="1:24" ht="31.5" customHeight="1" x14ac:dyDescent="0.25">
      <c r="A211" s="118"/>
      <c r="B211" s="118"/>
      <c r="C211" s="134" t="s">
        <v>84</v>
      </c>
      <c r="D211" s="134"/>
      <c r="E211" s="134"/>
      <c r="F211" s="134"/>
      <c r="G211" s="134"/>
      <c r="H211" s="134"/>
      <c r="I211" s="134"/>
      <c r="J211" s="134"/>
      <c r="K211" s="9" t="str">
        <f>IF(O211=1,"ДА","")</f>
        <v/>
      </c>
      <c r="L211" s="10" t="str">
        <f>IF(O211=2,"НЕ","")</f>
        <v/>
      </c>
      <c r="M211" s="68"/>
      <c r="O211" s="2">
        <f>'Образац листе'!N211</f>
        <v>0</v>
      </c>
      <c r="P211" s="2" t="str">
        <f>IF(O209=1, "0", "2")</f>
        <v>2</v>
      </c>
      <c r="Q211" s="2">
        <f t="shared" si="20"/>
        <v>0</v>
      </c>
      <c r="R211" s="2"/>
    </row>
    <row r="212" spans="1:24" ht="31.5" customHeight="1" x14ac:dyDescent="0.25">
      <c r="A212" s="118"/>
      <c r="B212" s="118"/>
      <c r="C212" s="134" t="s">
        <v>85</v>
      </c>
      <c r="D212" s="134"/>
      <c r="E212" s="134"/>
      <c r="F212" s="134"/>
      <c r="G212" s="134"/>
      <c r="H212" s="134"/>
      <c r="I212" s="134"/>
      <c r="J212" s="134"/>
      <c r="K212" s="9" t="str">
        <f>IF(O212=1,"ДА","")</f>
        <v/>
      </c>
      <c r="L212" s="10" t="str">
        <f>IF(O212=2,"НЕ","")</f>
        <v/>
      </c>
      <c r="M212" s="68"/>
      <c r="O212" s="2">
        <f>'Образац листе'!N212</f>
        <v>0</v>
      </c>
      <c r="P212" s="2" t="str">
        <f>IF(O209=1, "0", "1")</f>
        <v>1</v>
      </c>
      <c r="Q212" s="2">
        <f t="shared" si="20"/>
        <v>0</v>
      </c>
      <c r="R212" s="2"/>
    </row>
    <row r="213" spans="1:24" ht="15.75" customHeight="1" x14ac:dyDescent="0.25">
      <c r="A213" s="118"/>
      <c r="B213" s="118"/>
      <c r="C213" s="134" t="s">
        <v>87</v>
      </c>
      <c r="D213" s="134"/>
      <c r="E213" s="134"/>
      <c r="F213" s="134"/>
      <c r="G213" s="134"/>
      <c r="H213" s="134"/>
      <c r="I213" s="134"/>
      <c r="J213" s="134"/>
      <c r="K213" s="166">
        <f>'Образац листе'!K213:L213</f>
        <v>0</v>
      </c>
      <c r="L213" s="166"/>
      <c r="M213" s="68"/>
      <c r="O213" s="2" t="str">
        <f>IF(K213&gt;=4, "2", IF(K213&gt;2, "1", "0"))</f>
        <v>0</v>
      </c>
      <c r="P213" s="2">
        <v>1</v>
      </c>
      <c r="Q213" s="2">
        <f>IF(O209=1, "0", O213*P213)</f>
        <v>0</v>
      </c>
      <c r="R213" s="2"/>
      <c r="S213" s="4" t="s">
        <v>343</v>
      </c>
    </row>
    <row r="214" spans="1:24" ht="15.75" customHeight="1" x14ac:dyDescent="0.25">
      <c r="A214" s="118"/>
      <c r="B214" s="118"/>
      <c r="C214" s="134" t="s">
        <v>38</v>
      </c>
      <c r="D214" s="134"/>
      <c r="E214" s="134"/>
      <c r="F214" s="134"/>
      <c r="G214" s="134"/>
      <c r="H214" s="48" t="s">
        <v>335</v>
      </c>
      <c r="I214" s="99">
        <f>'Образац листе'!I214</f>
        <v>0</v>
      </c>
      <c r="J214" s="48" t="s">
        <v>334</v>
      </c>
      <c r="K214" s="154">
        <f>'Образац листе'!K214:L214</f>
        <v>0</v>
      </c>
      <c r="L214" s="154"/>
      <c r="M214" s="68"/>
      <c r="R214" s="2"/>
    </row>
    <row r="215" spans="1:24" ht="15.75" customHeight="1" x14ac:dyDescent="0.25">
      <c r="A215" s="118"/>
      <c r="B215" s="118"/>
      <c r="C215" s="134"/>
      <c r="D215" s="134"/>
      <c r="E215" s="134"/>
      <c r="F215" s="134"/>
      <c r="G215" s="134"/>
      <c r="H215" s="48" t="s">
        <v>335</v>
      </c>
      <c r="I215" s="99">
        <f>'Образац листе'!I215</f>
        <v>0</v>
      </c>
      <c r="J215" s="48" t="s">
        <v>334</v>
      </c>
      <c r="K215" s="154">
        <f>'Образац листе'!K215:L215</f>
        <v>0</v>
      </c>
      <c r="L215" s="154"/>
      <c r="M215" s="68"/>
      <c r="R215" s="2"/>
      <c r="V215" s="3"/>
      <c r="W215" s="5"/>
      <c r="X215" s="3"/>
    </row>
    <row r="216" spans="1:24" ht="15.75" customHeight="1" x14ac:dyDescent="0.25">
      <c r="A216" s="118"/>
      <c r="B216" s="118"/>
      <c r="C216" s="134"/>
      <c r="D216" s="134"/>
      <c r="E216" s="134"/>
      <c r="F216" s="134"/>
      <c r="G216" s="134"/>
      <c r="H216" s="48" t="s">
        <v>335</v>
      </c>
      <c r="I216" s="99">
        <f>'Образац листе'!I216</f>
        <v>0</v>
      </c>
      <c r="J216" s="48" t="s">
        <v>334</v>
      </c>
      <c r="K216" s="154">
        <f>'Образац листе'!K216:L216</f>
        <v>0</v>
      </c>
      <c r="L216" s="154"/>
      <c r="M216" s="68"/>
      <c r="R216" s="2"/>
      <c r="V216" s="3"/>
      <c r="W216" s="5"/>
      <c r="X216" s="3"/>
    </row>
    <row r="217" spans="1:24" ht="15.75" customHeight="1" x14ac:dyDescent="0.25">
      <c r="A217" s="118"/>
      <c r="B217" s="118"/>
      <c r="C217" s="134"/>
      <c r="D217" s="134"/>
      <c r="E217" s="134"/>
      <c r="F217" s="134"/>
      <c r="G217" s="134"/>
      <c r="H217" s="48" t="s">
        <v>335</v>
      </c>
      <c r="I217" s="99">
        <f>'Образац листе'!I217</f>
        <v>0</v>
      </c>
      <c r="J217" s="48" t="s">
        <v>334</v>
      </c>
      <c r="K217" s="154">
        <f>'Образац листе'!K217:L217</f>
        <v>0</v>
      </c>
      <c r="L217" s="154"/>
      <c r="M217" s="68"/>
      <c r="R217" s="2"/>
      <c r="V217" s="3"/>
      <c r="W217" s="5"/>
      <c r="X217" s="3"/>
    </row>
    <row r="218" spans="1:24" ht="5.0999999999999996" customHeight="1" x14ac:dyDescent="0.25"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82"/>
      <c r="R218" s="2"/>
      <c r="V218" s="3"/>
      <c r="W218" s="5"/>
      <c r="X218" s="3"/>
    </row>
    <row r="219" spans="1:24" ht="31.5" customHeight="1" x14ac:dyDescent="0.25">
      <c r="A219" s="54" t="s">
        <v>212</v>
      </c>
      <c r="B219" s="134" t="s">
        <v>88</v>
      </c>
      <c r="C219" s="134"/>
      <c r="D219" s="134"/>
      <c r="E219" s="134"/>
      <c r="F219" s="134"/>
      <c r="G219" s="134"/>
      <c r="H219" s="134"/>
      <c r="I219" s="134"/>
      <c r="J219" s="134"/>
      <c r="K219" s="9" t="str">
        <f>IF(O219=1,"ДА","")</f>
        <v/>
      </c>
      <c r="L219" s="10" t="str">
        <f>IF(O219=2,"НЕ","")</f>
        <v/>
      </c>
      <c r="M219" s="68"/>
      <c r="O219" s="2">
        <f>'Образац листе'!N219</f>
        <v>0</v>
      </c>
      <c r="P219" s="2">
        <v>4</v>
      </c>
      <c r="Q219" s="2">
        <f t="shared" si="20"/>
        <v>0</v>
      </c>
      <c r="R219" s="2"/>
      <c r="V219" s="3"/>
      <c r="W219" s="5"/>
      <c r="X219" s="3"/>
    </row>
    <row r="220" spans="1:24" ht="31.5" customHeight="1" x14ac:dyDescent="0.25">
      <c r="A220" s="118"/>
      <c r="B220" s="118"/>
      <c r="C220" s="134" t="s">
        <v>89</v>
      </c>
      <c r="D220" s="134"/>
      <c r="E220" s="134"/>
      <c r="F220" s="134"/>
      <c r="G220" s="134"/>
      <c r="H220" s="134"/>
      <c r="I220" s="134"/>
      <c r="J220" s="134"/>
      <c r="K220" s="9" t="str">
        <f>IF(O220=1,"ДА","")</f>
        <v/>
      </c>
      <c r="L220" s="10" t="str">
        <f>IF(O220=2,"НЕ","")</f>
        <v/>
      </c>
      <c r="M220" s="68"/>
      <c r="O220" s="2">
        <f>'Образац листе'!N220</f>
        <v>0</v>
      </c>
      <c r="P220" s="2" t="str">
        <f>IF(O219=2, "0", "2")</f>
        <v>2</v>
      </c>
      <c r="Q220" s="2">
        <f t="shared" si="20"/>
        <v>0</v>
      </c>
      <c r="R220" s="2"/>
      <c r="V220" s="3"/>
      <c r="W220" s="5"/>
      <c r="X220" s="3"/>
    </row>
    <row r="221" spans="1:24" ht="31.5" customHeight="1" x14ac:dyDescent="0.25">
      <c r="A221" s="118"/>
      <c r="B221" s="118"/>
      <c r="C221" s="134" t="s">
        <v>85</v>
      </c>
      <c r="D221" s="134"/>
      <c r="E221" s="134"/>
      <c r="F221" s="134"/>
      <c r="G221" s="134"/>
      <c r="H221" s="134"/>
      <c r="I221" s="134"/>
      <c r="J221" s="134"/>
      <c r="K221" s="9" t="str">
        <f>IF(O221=1,"ДА","")</f>
        <v/>
      </c>
      <c r="L221" s="10" t="str">
        <f>IF(O221=2,"НЕ","")</f>
        <v/>
      </c>
      <c r="M221" s="68"/>
      <c r="O221" s="2">
        <f>'Образац листе'!N221</f>
        <v>0</v>
      </c>
      <c r="P221" s="2" t="str">
        <f>IF(O219=2, "0", "2")</f>
        <v>2</v>
      </c>
      <c r="Q221" s="2">
        <f t="shared" si="20"/>
        <v>0</v>
      </c>
      <c r="R221" s="2"/>
    </row>
    <row r="222" spans="1:24" ht="5.0999999999999996" customHeight="1" x14ac:dyDescent="0.25"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82"/>
      <c r="R222" s="2"/>
    </row>
    <row r="223" spans="1:24" ht="15.75" customHeight="1" x14ac:dyDescent="0.25">
      <c r="A223" s="54" t="s">
        <v>213</v>
      </c>
      <c r="B223" s="134" t="s">
        <v>90</v>
      </c>
      <c r="C223" s="134"/>
      <c r="D223" s="134"/>
      <c r="E223" s="134"/>
      <c r="F223" s="134"/>
      <c r="G223" s="134"/>
      <c r="H223" s="134"/>
      <c r="I223" s="134"/>
      <c r="J223" s="134"/>
      <c r="K223" s="9" t="str">
        <f>IF(O223=1,"ДА","")</f>
        <v/>
      </c>
      <c r="L223" s="10" t="str">
        <f>IF(O223=2,"НЕ","")</f>
        <v/>
      </c>
      <c r="M223" s="68"/>
      <c r="O223" s="2">
        <f>'Образац листе'!N223</f>
        <v>0</v>
      </c>
      <c r="P223" s="2">
        <v>4</v>
      </c>
      <c r="Q223" s="2">
        <f t="shared" si="20"/>
        <v>0</v>
      </c>
      <c r="R223" s="2"/>
    </row>
    <row r="224" spans="1:24" ht="31.5" customHeight="1" x14ac:dyDescent="0.25">
      <c r="A224" s="118"/>
      <c r="B224" s="118"/>
      <c r="C224" s="134" t="s">
        <v>91</v>
      </c>
      <c r="D224" s="134"/>
      <c r="E224" s="134"/>
      <c r="F224" s="134"/>
      <c r="G224" s="134"/>
      <c r="H224" s="134"/>
      <c r="I224" s="134"/>
      <c r="J224" s="134"/>
      <c r="K224" s="9" t="str">
        <f>IF(O224=1,"ДА","")</f>
        <v/>
      </c>
      <c r="L224" s="10" t="str">
        <f>IF(O224=2,"НЕ","")</f>
        <v/>
      </c>
      <c r="M224" s="68"/>
      <c r="O224" s="2">
        <f>'Образац листе'!N224</f>
        <v>0</v>
      </c>
      <c r="P224" s="2" t="str">
        <f>IF(O223=2, "0", "2")</f>
        <v>2</v>
      </c>
      <c r="Q224" s="2">
        <f t="shared" si="20"/>
        <v>0</v>
      </c>
      <c r="R224" s="2"/>
    </row>
    <row r="225" spans="1:24" ht="31.5" customHeight="1" x14ac:dyDescent="0.25">
      <c r="A225" s="118"/>
      <c r="B225" s="118"/>
      <c r="C225" s="134" t="s">
        <v>92</v>
      </c>
      <c r="D225" s="134"/>
      <c r="E225" s="134"/>
      <c r="F225" s="134"/>
      <c r="G225" s="134"/>
      <c r="H225" s="134"/>
      <c r="I225" s="134"/>
      <c r="J225" s="134"/>
      <c r="K225" s="9" t="str">
        <f>IF(O225=1,"ДА","")</f>
        <v/>
      </c>
      <c r="L225" s="10" t="str">
        <f>IF(O225=2,"НЕ","")</f>
        <v/>
      </c>
      <c r="M225" s="68"/>
      <c r="O225" s="2">
        <f>'Образац листе'!N225</f>
        <v>0</v>
      </c>
      <c r="P225" s="2" t="str">
        <f>IF(O223=2, "0", "2")</f>
        <v>2</v>
      </c>
      <c r="Q225" s="2">
        <f t="shared" si="20"/>
        <v>0</v>
      </c>
      <c r="R225" s="2"/>
    </row>
    <row r="226" spans="1:24" ht="5.0999999999999996" customHeight="1" x14ac:dyDescent="0.25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81"/>
      <c r="R226" s="2"/>
    </row>
    <row r="227" spans="1:24" ht="31.5" customHeight="1" x14ac:dyDescent="0.25">
      <c r="A227" s="54" t="s">
        <v>214</v>
      </c>
      <c r="B227" s="134" t="s">
        <v>93</v>
      </c>
      <c r="C227" s="134"/>
      <c r="D227" s="134"/>
      <c r="E227" s="134"/>
      <c r="F227" s="134"/>
      <c r="G227" s="134"/>
      <c r="H227" s="134"/>
      <c r="I227" s="134"/>
      <c r="J227" s="134"/>
      <c r="K227" s="9" t="str">
        <f>IF(O227=1,"ДА","")</f>
        <v/>
      </c>
      <c r="L227" s="10" t="str">
        <f>IF(O227=2,"НЕ","")</f>
        <v/>
      </c>
      <c r="M227" s="68"/>
      <c r="O227" s="2">
        <f>'Образац листе'!N227</f>
        <v>0</v>
      </c>
      <c r="P227" s="2">
        <v>4</v>
      </c>
      <c r="Q227" s="2">
        <f t="shared" si="20"/>
        <v>0</v>
      </c>
      <c r="R227" s="2"/>
    </row>
    <row r="228" spans="1:24" ht="5.0999999999999996" customHeight="1" x14ac:dyDescent="0.25"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82"/>
      <c r="R228" s="2"/>
    </row>
    <row r="229" spans="1:24" ht="31.5" customHeight="1" x14ac:dyDescent="0.25">
      <c r="A229" s="54" t="s">
        <v>215</v>
      </c>
      <c r="B229" s="134" t="s">
        <v>94</v>
      </c>
      <c r="C229" s="134"/>
      <c r="D229" s="134"/>
      <c r="E229" s="134"/>
      <c r="F229" s="134"/>
      <c r="G229" s="134"/>
      <c r="H229" s="134"/>
      <c r="I229" s="134"/>
      <c r="J229" s="134"/>
      <c r="K229" s="9" t="str">
        <f>IF(O229=1,"ДА","")</f>
        <v/>
      </c>
      <c r="L229" s="10" t="str">
        <f>IF(O229=2,"НЕ","")</f>
        <v/>
      </c>
      <c r="M229" s="68"/>
      <c r="O229" s="2">
        <f>'Образац листе'!N229</f>
        <v>0</v>
      </c>
      <c r="P229" s="2">
        <v>4</v>
      </c>
      <c r="Q229" s="2">
        <f t="shared" si="20"/>
        <v>0</v>
      </c>
      <c r="R229" s="2"/>
    </row>
    <row r="230" spans="1:24" ht="5.0999999999999996" customHeight="1" x14ac:dyDescent="0.25"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82"/>
      <c r="R230" s="2"/>
    </row>
    <row r="231" spans="1:24" ht="47.25" customHeight="1" x14ac:dyDescent="0.25">
      <c r="A231" s="54" t="s">
        <v>216</v>
      </c>
      <c r="B231" s="134" t="s">
        <v>95</v>
      </c>
      <c r="C231" s="134"/>
      <c r="D231" s="134"/>
      <c r="E231" s="134"/>
      <c r="F231" s="134"/>
      <c r="G231" s="134"/>
      <c r="H231" s="134"/>
      <c r="I231" s="134"/>
      <c r="J231" s="134"/>
      <c r="K231" s="9" t="str">
        <f>IF(O231=2,"ДА","")</f>
        <v/>
      </c>
      <c r="L231" s="10" t="str">
        <f>IF(O231=1,"НЕ","")</f>
        <v/>
      </c>
      <c r="M231" s="68"/>
      <c r="O231" s="2">
        <f>'Образац листе'!N231</f>
        <v>0</v>
      </c>
      <c r="P231" s="2" t="str">
        <f>IF(O119=2,"8", IF(O120=2,"8", IF(O121=2,"8", IF(O231=2,"0", "8"))))</f>
        <v>8</v>
      </c>
      <c r="Q231" s="2">
        <f>IF(O231=1, "0", O231*P231)</f>
        <v>0</v>
      </c>
      <c r="R231" s="2"/>
    </row>
    <row r="232" spans="1:24" ht="5.0999999999999996" customHeight="1" x14ac:dyDescent="0.25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81"/>
      <c r="R232" s="2"/>
    </row>
    <row r="233" spans="1:24" ht="47.25" customHeight="1" x14ac:dyDescent="0.25">
      <c r="A233" s="54" t="s">
        <v>217</v>
      </c>
      <c r="B233" s="134" t="s">
        <v>96</v>
      </c>
      <c r="C233" s="134"/>
      <c r="D233" s="134"/>
      <c r="E233" s="134"/>
      <c r="F233" s="134"/>
      <c r="G233" s="134"/>
      <c r="H233" s="134"/>
      <c r="I233" s="134"/>
      <c r="J233" s="134"/>
      <c r="K233" s="9" t="str">
        <f>IF(O233=2,"ДА","")</f>
        <v/>
      </c>
      <c r="L233" s="10" t="str">
        <f>IF(O233=1,"НЕ","")</f>
        <v/>
      </c>
      <c r="M233" s="68"/>
      <c r="O233" s="2">
        <f>'Образац листе'!N233</f>
        <v>0</v>
      </c>
      <c r="P233" s="2" t="str">
        <f>IF(O233=1,"0", "8")</f>
        <v>8</v>
      </c>
      <c r="Q233" s="2">
        <f t="shared" si="20"/>
        <v>0</v>
      </c>
      <c r="R233" s="2"/>
    </row>
    <row r="234" spans="1:24" ht="5.0999999999999996" customHeight="1" x14ac:dyDescent="0.25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81"/>
      <c r="R234" s="2"/>
    </row>
    <row r="235" spans="1:24" ht="31.5" customHeight="1" x14ac:dyDescent="0.25">
      <c r="A235" s="54" t="s">
        <v>218</v>
      </c>
      <c r="B235" s="134" t="s">
        <v>97</v>
      </c>
      <c r="C235" s="134"/>
      <c r="D235" s="134"/>
      <c r="E235" s="134"/>
      <c r="F235" s="134"/>
      <c r="G235" s="134"/>
      <c r="H235" s="134"/>
      <c r="I235" s="134"/>
      <c r="J235" s="134"/>
      <c r="K235" s="9" t="str">
        <f>IF(O235=1,"ДА","")</f>
        <v/>
      </c>
      <c r="L235" s="10" t="str">
        <f>IF(O235=2,"НЕ","")</f>
        <v/>
      </c>
      <c r="M235" s="68"/>
      <c r="O235" s="2">
        <f>'Образац листе'!N235</f>
        <v>0</v>
      </c>
      <c r="P235" s="2">
        <v>2</v>
      </c>
      <c r="Q235" s="2">
        <f t="shared" si="20"/>
        <v>0</v>
      </c>
      <c r="R235" s="2"/>
      <c r="S235" s="170" t="s">
        <v>273</v>
      </c>
      <c r="T235" s="170"/>
      <c r="U235" s="170"/>
      <c r="V235" s="170"/>
      <c r="W235" s="170"/>
    </row>
    <row r="236" spans="1:24" ht="5.0999999999999996" customHeight="1" x14ac:dyDescent="0.25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81"/>
      <c r="R236" s="2"/>
      <c r="S236" s="170"/>
      <c r="T236" s="170"/>
      <c r="U236" s="170"/>
      <c r="V236" s="170"/>
      <c r="W236" s="170"/>
    </row>
    <row r="237" spans="1:24" ht="31.5" customHeight="1" x14ac:dyDescent="0.25">
      <c r="A237" s="54" t="s">
        <v>219</v>
      </c>
      <c r="B237" s="134" t="s">
        <v>98</v>
      </c>
      <c r="C237" s="134"/>
      <c r="D237" s="134"/>
      <c r="E237" s="134"/>
      <c r="F237" s="134"/>
      <c r="G237" s="134"/>
      <c r="H237" s="134"/>
      <c r="I237" s="134"/>
      <c r="J237" s="134"/>
      <c r="K237" s="9" t="str">
        <f>IF(O237=2,"ДА","")</f>
        <v/>
      </c>
      <c r="L237" s="10" t="str">
        <f>IF(O237=1,"НЕ","")</f>
        <v/>
      </c>
      <c r="M237" s="68"/>
      <c r="O237" s="2">
        <f>'Образац листе'!N237</f>
        <v>0</v>
      </c>
      <c r="P237" s="2" t="str">
        <f>IF(O119=2,"8", IF(O120=2,"8", IF(O121=2,"8", IF(O237=2,"0", "8"))))</f>
        <v>8</v>
      </c>
      <c r="Q237" s="2">
        <f t="shared" si="20"/>
        <v>0</v>
      </c>
      <c r="R237" s="2"/>
      <c r="S237" s="170"/>
      <c r="T237" s="170"/>
      <c r="U237" s="170"/>
      <c r="V237" s="170"/>
      <c r="W237" s="170"/>
    </row>
    <row r="238" spans="1:24" ht="5.0999999999999996" customHeight="1" x14ac:dyDescent="0.25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81"/>
      <c r="R238" s="2"/>
      <c r="S238" s="170"/>
      <c r="T238" s="170"/>
      <c r="U238" s="170"/>
      <c r="V238" s="170"/>
      <c r="W238" s="170"/>
    </row>
    <row r="239" spans="1:24" ht="15.75" customHeight="1" x14ac:dyDescent="0.25">
      <c r="A239" s="54" t="s">
        <v>220</v>
      </c>
      <c r="B239" s="134" t="s">
        <v>99</v>
      </c>
      <c r="C239" s="134"/>
      <c r="D239" s="134"/>
      <c r="E239" s="134"/>
      <c r="F239" s="134"/>
      <c r="G239" s="134"/>
      <c r="H239" s="134"/>
      <c r="I239" s="134"/>
      <c r="J239" s="134"/>
      <c r="K239" s="9" t="str">
        <f>IF(O239=1,"ДА","")</f>
        <v/>
      </c>
      <c r="L239" s="10" t="str">
        <f>IF(O239=2,"НЕ","")</f>
        <v/>
      </c>
      <c r="M239" s="68"/>
      <c r="O239" s="2">
        <f>'Образац листе'!N239</f>
        <v>0</v>
      </c>
      <c r="P239" s="2">
        <v>2</v>
      </c>
      <c r="Q239" s="2">
        <f t="shared" si="20"/>
        <v>0</v>
      </c>
      <c r="R239" s="2"/>
      <c r="V239" s="3"/>
      <c r="W239" s="5"/>
      <c r="X239" s="3"/>
    </row>
    <row r="240" spans="1:24" ht="5.0999999999999996" customHeight="1" x14ac:dyDescent="0.25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81"/>
      <c r="R240" s="2"/>
      <c r="V240" s="3"/>
      <c r="W240" s="5"/>
      <c r="X240" s="3"/>
    </row>
    <row r="241" spans="1:24" ht="15.75" customHeight="1" x14ac:dyDescent="0.25">
      <c r="A241" s="54" t="s">
        <v>221</v>
      </c>
      <c r="B241" s="134" t="s">
        <v>100</v>
      </c>
      <c r="C241" s="134"/>
      <c r="D241" s="134"/>
      <c r="E241" s="134"/>
      <c r="F241" s="134"/>
      <c r="G241" s="134"/>
      <c r="H241" s="134"/>
      <c r="I241" s="134"/>
      <c r="J241" s="134"/>
      <c r="K241" s="9" t="str">
        <f>IF(O241=1,"ДА","")</f>
        <v/>
      </c>
      <c r="L241" s="10" t="str">
        <f>IF(O241=2,"НЕ","")</f>
        <v/>
      </c>
      <c r="M241" s="68"/>
      <c r="O241" s="2">
        <f>'Образац листе'!N241</f>
        <v>0</v>
      </c>
      <c r="P241" s="2">
        <v>2</v>
      </c>
      <c r="Q241" s="2">
        <f t="shared" si="20"/>
        <v>0</v>
      </c>
      <c r="R241" s="2"/>
      <c r="V241" s="3"/>
      <c r="W241" s="5"/>
      <c r="X241" s="3"/>
    </row>
    <row r="242" spans="1:24" ht="5.0999999999999996" customHeight="1" x14ac:dyDescent="0.25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81"/>
      <c r="R242" s="2"/>
      <c r="V242" s="3"/>
      <c r="W242" s="5"/>
      <c r="X242" s="3"/>
    </row>
    <row r="243" spans="1:24" ht="15.75" customHeight="1" x14ac:dyDescent="0.25">
      <c r="A243" s="54" t="s">
        <v>222</v>
      </c>
      <c r="B243" s="134" t="s">
        <v>101</v>
      </c>
      <c r="C243" s="134"/>
      <c r="D243" s="134"/>
      <c r="E243" s="134"/>
      <c r="F243" s="134"/>
      <c r="G243" s="134"/>
      <c r="H243" s="134"/>
      <c r="I243" s="134"/>
      <c r="J243" s="134"/>
      <c r="K243" s="9" t="str">
        <f>IF(O243=1,"ДА","")</f>
        <v/>
      </c>
      <c r="L243" s="10" t="str">
        <f>IF(O243=2,"НЕ","")</f>
        <v/>
      </c>
      <c r="M243" s="68"/>
      <c r="O243" s="2">
        <f>'Образац листе'!N243</f>
        <v>0</v>
      </c>
      <c r="P243" s="2">
        <v>1</v>
      </c>
      <c r="Q243" s="2">
        <f t="shared" si="20"/>
        <v>0</v>
      </c>
      <c r="R243" s="2"/>
      <c r="V243" s="3"/>
      <c r="W243" s="5"/>
      <c r="X243" s="3"/>
    </row>
    <row r="244" spans="1:24" ht="5.0999999999999996" customHeight="1" x14ac:dyDescent="0.25"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82"/>
      <c r="R244" s="2"/>
      <c r="V244" s="3"/>
      <c r="W244" s="5"/>
      <c r="X244" s="3"/>
    </row>
    <row r="245" spans="1:24" ht="15.75" customHeight="1" x14ac:dyDescent="0.25">
      <c r="A245" s="54" t="s">
        <v>223</v>
      </c>
      <c r="B245" s="134" t="s">
        <v>102</v>
      </c>
      <c r="C245" s="134"/>
      <c r="D245" s="134"/>
      <c r="E245" s="134"/>
      <c r="F245" s="134"/>
      <c r="G245" s="134"/>
      <c r="H245" s="134"/>
      <c r="I245" s="134"/>
      <c r="J245" s="134"/>
      <c r="K245" s="9" t="str">
        <f>IF(O245=2,"ДА","")</f>
        <v/>
      </c>
      <c r="L245" s="10" t="str">
        <f>IF(O245=1,"НЕ","")</f>
        <v/>
      </c>
      <c r="M245" s="68"/>
      <c r="O245" s="2">
        <f>'Образац листе'!N245</f>
        <v>0</v>
      </c>
      <c r="P245" s="2">
        <v>1</v>
      </c>
      <c r="Q245" s="2">
        <f t="shared" si="20"/>
        <v>0</v>
      </c>
      <c r="R245" s="2"/>
      <c r="S245" s="3"/>
      <c r="T245" s="3"/>
      <c r="V245" s="3"/>
      <c r="W245" s="5"/>
      <c r="X245" s="3"/>
    </row>
    <row r="246" spans="1:24" ht="5.0999999999999996" customHeight="1" x14ac:dyDescent="0.25"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82"/>
      <c r="R246" s="2"/>
      <c r="V246" s="3"/>
      <c r="W246" s="5"/>
      <c r="X246" s="3"/>
    </row>
    <row r="247" spans="1:24" ht="47.25" customHeight="1" x14ac:dyDescent="0.25">
      <c r="A247" s="54" t="s">
        <v>224</v>
      </c>
      <c r="B247" s="134" t="s">
        <v>103</v>
      </c>
      <c r="C247" s="134"/>
      <c r="D247" s="134"/>
      <c r="E247" s="134"/>
      <c r="F247" s="134"/>
      <c r="G247" s="134"/>
      <c r="H247" s="134"/>
      <c r="I247" s="134"/>
      <c r="J247" s="134"/>
      <c r="K247" s="9" t="str">
        <f>IF(O247=1,"ДА","")</f>
        <v/>
      </c>
      <c r="L247" s="10" t="str">
        <f>IF(O247=2,"НЕ","")</f>
        <v/>
      </c>
      <c r="M247" s="68"/>
      <c r="O247" s="2">
        <f>'Образац листе'!N247</f>
        <v>0</v>
      </c>
      <c r="P247" s="2">
        <v>4</v>
      </c>
      <c r="Q247" s="2">
        <f t="shared" si="20"/>
        <v>0</v>
      </c>
      <c r="R247" s="2"/>
      <c r="V247" s="3"/>
      <c r="W247" s="5"/>
      <c r="X247" s="3"/>
    </row>
    <row r="248" spans="1:24" ht="5.0999999999999996" customHeight="1" x14ac:dyDescent="0.25">
      <c r="B248" s="141" t="s">
        <v>104</v>
      </c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87"/>
      <c r="R248" s="2"/>
      <c r="V248" s="3"/>
      <c r="W248" s="5"/>
      <c r="X248" s="3"/>
    </row>
    <row r="249" spans="1:24" ht="15" customHeight="1" x14ac:dyDescent="0.25">
      <c r="B249" s="27"/>
      <c r="C249" s="27"/>
      <c r="D249" s="27"/>
      <c r="E249" s="27"/>
      <c r="F249" s="27"/>
      <c r="G249" s="19" t="s">
        <v>264</v>
      </c>
      <c r="H249" s="19">
        <f>SUM(Q196:Q247)</f>
        <v>0</v>
      </c>
      <c r="I249" s="20" t="s">
        <v>254</v>
      </c>
      <c r="J249" s="20"/>
      <c r="K249" s="171" t="str">
        <f>IF(H249&lt;=31,"низак", IF(H249&lt;=64,"средњи","висок"))</f>
        <v>низак</v>
      </c>
      <c r="L249" s="171"/>
      <c r="M249" s="86"/>
      <c r="R249" s="2"/>
      <c r="V249" s="3"/>
      <c r="W249" s="5"/>
      <c r="X249" s="3"/>
    </row>
    <row r="250" spans="1:24" ht="5.0999999999999996" customHeight="1" x14ac:dyDescent="0.2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87"/>
      <c r="R250" s="2"/>
      <c r="V250" s="3"/>
      <c r="W250" s="5"/>
      <c r="X250" s="3"/>
    </row>
    <row r="251" spans="1:24" ht="5.0999999999999996" customHeight="1" x14ac:dyDescent="0.25"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81"/>
      <c r="R251" s="2"/>
      <c r="V251" s="3"/>
      <c r="W251" s="5"/>
      <c r="X251" s="3"/>
    </row>
    <row r="252" spans="1:24" ht="17.25" customHeight="1" x14ac:dyDescent="0.25">
      <c r="A252" s="8" t="s">
        <v>182</v>
      </c>
      <c r="B252" s="125" t="s">
        <v>105</v>
      </c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80"/>
      <c r="R252" s="2"/>
      <c r="V252" s="3"/>
      <c r="W252" s="5"/>
      <c r="X252" s="3"/>
    </row>
    <row r="253" spans="1:24" ht="5.0999999999999996" customHeight="1" x14ac:dyDescent="0.25"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81"/>
      <c r="R253" s="2"/>
      <c r="V253" s="3"/>
      <c r="W253" s="5"/>
      <c r="X253" s="3"/>
    </row>
    <row r="254" spans="1:24" ht="15.75" customHeight="1" x14ac:dyDescent="0.25">
      <c r="A254" s="54" t="s">
        <v>225</v>
      </c>
      <c r="B254" s="115" t="s">
        <v>326</v>
      </c>
      <c r="C254" s="115"/>
      <c r="D254" s="115"/>
      <c r="E254" s="115"/>
      <c r="F254" s="115"/>
      <c r="G254" s="115"/>
      <c r="H254" s="115"/>
      <c r="I254" s="115"/>
      <c r="J254" s="115"/>
      <c r="K254" s="9" t="str">
        <f>IF(O254=1,"ДА","")</f>
        <v/>
      </c>
      <c r="L254" s="10" t="str">
        <f>IF(O254=2,"НЕ","")</f>
        <v/>
      </c>
      <c r="M254" s="68"/>
      <c r="O254" s="2">
        <f>'Образац листе'!N254</f>
        <v>0</v>
      </c>
      <c r="P254" s="2">
        <v>4</v>
      </c>
      <c r="Q254" s="2">
        <f t="shared" ref="Q254:Q312" si="21">IF(O254=1, "0", O254*P254)</f>
        <v>0</v>
      </c>
      <c r="R254" s="2"/>
    </row>
    <row r="255" spans="1:24" ht="15.75" customHeight="1" x14ac:dyDescent="0.25">
      <c r="A255" s="118"/>
      <c r="B255" s="118"/>
      <c r="C255" s="134" t="s">
        <v>303</v>
      </c>
      <c r="D255" s="134"/>
      <c r="E255" s="134"/>
      <c r="F255" s="134"/>
      <c r="G255" s="134"/>
      <c r="H255" s="134"/>
      <c r="I255" s="134"/>
      <c r="J255" s="134"/>
      <c r="K255" s="134"/>
      <c r="L255" s="134"/>
      <c r="M255" s="42"/>
      <c r="R255" s="2"/>
    </row>
    <row r="256" spans="1:24" ht="15.75" customHeight="1" x14ac:dyDescent="0.25">
      <c r="A256" s="118"/>
      <c r="B256" s="118"/>
      <c r="C256" s="166" t="str">
        <f>'Образац листе'!C256:L257</f>
        <v>______________________________________________________________________</v>
      </c>
      <c r="D256" s="166"/>
      <c r="E256" s="166"/>
      <c r="F256" s="166"/>
      <c r="G256" s="166"/>
      <c r="H256" s="166"/>
      <c r="I256" s="166"/>
      <c r="J256" s="166"/>
      <c r="K256" s="166"/>
      <c r="L256" s="166"/>
      <c r="M256" s="67"/>
      <c r="R256" s="2"/>
    </row>
    <row r="257" spans="1:24" ht="15.75" customHeight="1" x14ac:dyDescent="0.25">
      <c r="A257" s="118"/>
      <c r="B257" s="118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26">
        <v>0</v>
      </c>
      <c r="O257" s="2">
        <f>M257</f>
        <v>0</v>
      </c>
      <c r="P257" s="2">
        <v>2</v>
      </c>
      <c r="Q257" s="2">
        <f>IF(O254=2, "0", O257*P257)</f>
        <v>0</v>
      </c>
      <c r="R257" s="2"/>
    </row>
    <row r="258" spans="1:24" ht="5.0999999999999996" customHeight="1" x14ac:dyDescent="0.25"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82"/>
      <c r="R258" s="2"/>
    </row>
    <row r="259" spans="1:24" ht="15.75" customHeight="1" x14ac:dyDescent="0.25">
      <c r="A259" s="54" t="s">
        <v>226</v>
      </c>
      <c r="B259" s="134" t="s">
        <v>111</v>
      </c>
      <c r="C259" s="134"/>
      <c r="D259" s="134"/>
      <c r="E259" s="134"/>
      <c r="F259" s="134"/>
      <c r="G259" s="134"/>
      <c r="H259" s="134"/>
      <c r="I259" s="134"/>
      <c r="J259" s="134"/>
      <c r="K259" s="9" t="str">
        <f>IF(O259=1,"ДА","")</f>
        <v/>
      </c>
      <c r="L259" s="10" t="str">
        <f>IF(O259=2,"НЕ","")</f>
        <v/>
      </c>
      <c r="M259" s="68"/>
      <c r="O259" s="2">
        <f>'Образац листе'!N259</f>
        <v>0</v>
      </c>
      <c r="P259" s="2">
        <v>4</v>
      </c>
      <c r="Q259" s="2">
        <f t="shared" si="21"/>
        <v>0</v>
      </c>
      <c r="R259" s="2"/>
    </row>
    <row r="260" spans="1:24" ht="15.75" customHeight="1" x14ac:dyDescent="0.25">
      <c r="A260" s="118"/>
      <c r="B260" s="118"/>
      <c r="C260" s="115" t="s">
        <v>332</v>
      </c>
      <c r="D260" s="115"/>
      <c r="E260" s="115"/>
      <c r="F260" s="115"/>
      <c r="G260" s="115"/>
      <c r="H260" s="115"/>
      <c r="I260" s="115"/>
      <c r="J260" s="115"/>
      <c r="K260" s="9" t="str">
        <f>IF(O260=1,"ДА","")</f>
        <v/>
      </c>
      <c r="L260" s="10" t="str">
        <f>IF(O260=2,"НЕ","")</f>
        <v/>
      </c>
      <c r="M260" s="68"/>
      <c r="O260" s="2">
        <f>'Образац листе'!N260</f>
        <v>0</v>
      </c>
      <c r="P260" s="2" t="str">
        <f>IF(O259=2, "0", "2")</f>
        <v>2</v>
      </c>
      <c r="Q260" s="2">
        <f>IF(O260=1, "0", O260*P260)</f>
        <v>0</v>
      </c>
      <c r="R260" s="2"/>
    </row>
    <row r="261" spans="1:24" s="14" customFormat="1" ht="5.0999999999999996" customHeight="1" x14ac:dyDescent="0.25">
      <c r="A261" s="43"/>
      <c r="B261" s="42"/>
      <c r="C261" s="59"/>
      <c r="D261" s="59"/>
      <c r="E261" s="59"/>
      <c r="F261" s="59"/>
      <c r="G261" s="59"/>
      <c r="H261" s="59"/>
      <c r="I261" s="59"/>
      <c r="J261" s="59"/>
      <c r="K261" s="61"/>
      <c r="L261" s="61"/>
      <c r="M261" s="68"/>
      <c r="N261" s="53"/>
      <c r="O261" s="41"/>
      <c r="P261" s="41"/>
      <c r="Q261" s="41"/>
      <c r="R261" s="41"/>
      <c r="S261" s="30"/>
      <c r="T261" s="30"/>
      <c r="U261" s="30"/>
      <c r="V261" s="30"/>
      <c r="W261" s="30"/>
      <c r="X261" s="30"/>
    </row>
    <row r="262" spans="1:24" ht="15.75" customHeight="1" x14ac:dyDescent="0.25">
      <c r="A262" s="54" t="s">
        <v>227</v>
      </c>
      <c r="B262" s="115" t="s">
        <v>110</v>
      </c>
      <c r="C262" s="115"/>
      <c r="D262" s="115"/>
      <c r="E262" s="115"/>
      <c r="F262" s="115"/>
      <c r="G262" s="115"/>
      <c r="H262" s="115"/>
      <c r="I262" s="115"/>
      <c r="J262" s="115"/>
      <c r="K262" s="9" t="str">
        <f>IF(O262=1,"ДА","")</f>
        <v/>
      </c>
      <c r="L262" s="10" t="str">
        <f>IF(O262=2,"НЕ","")</f>
        <v/>
      </c>
      <c r="M262" s="68"/>
      <c r="O262" s="2">
        <f>'Образац листе'!N262</f>
        <v>0</v>
      </c>
      <c r="P262" s="2">
        <v>2</v>
      </c>
      <c r="Q262" s="2">
        <f t="shared" si="21"/>
        <v>0</v>
      </c>
      <c r="R262" s="2"/>
    </row>
    <row r="263" spans="1:24" s="14" customFormat="1" ht="5.0999999999999996" customHeight="1" x14ac:dyDescent="0.25">
      <c r="A263" s="43"/>
      <c r="B263" s="42"/>
      <c r="C263" s="59"/>
      <c r="D263" s="59"/>
      <c r="E263" s="59"/>
      <c r="F263" s="59"/>
      <c r="G263" s="59"/>
      <c r="H263" s="59"/>
      <c r="I263" s="59"/>
      <c r="J263" s="59"/>
      <c r="K263" s="61"/>
      <c r="L263" s="61"/>
      <c r="M263" s="68"/>
      <c r="N263" s="53"/>
      <c r="O263" s="41"/>
      <c r="P263" s="41"/>
      <c r="Q263" s="41"/>
      <c r="R263" s="41"/>
      <c r="S263" s="30"/>
      <c r="T263" s="30"/>
      <c r="U263" s="30"/>
      <c r="V263" s="30"/>
      <c r="W263" s="30"/>
      <c r="X263" s="30"/>
    </row>
    <row r="264" spans="1:24" ht="15.75" customHeight="1" x14ac:dyDescent="0.25">
      <c r="A264" s="54" t="s">
        <v>228</v>
      </c>
      <c r="B264" s="115" t="s">
        <v>106</v>
      </c>
      <c r="C264" s="115"/>
      <c r="D264" s="115"/>
      <c r="E264" s="115"/>
      <c r="F264" s="115"/>
      <c r="G264" s="115"/>
      <c r="H264" s="115"/>
      <c r="I264" s="115"/>
      <c r="J264" s="115"/>
      <c r="K264" s="9" t="str">
        <f>IF(O264=1,"ДА","")</f>
        <v/>
      </c>
      <c r="L264" s="10" t="str">
        <f>IF(O264=2,"НЕ","")</f>
        <v/>
      </c>
      <c r="M264" s="68"/>
      <c r="O264" s="2">
        <f>'Образац листе'!N264</f>
        <v>0</v>
      </c>
      <c r="P264" s="2" t="str">
        <f>IF(O209=1, "0", "2")</f>
        <v>2</v>
      </c>
      <c r="Q264" s="2">
        <f t="shared" si="21"/>
        <v>0</v>
      </c>
      <c r="R264" s="2"/>
    </row>
    <row r="265" spans="1:24" s="14" customFormat="1" ht="5.0999999999999996" customHeight="1" x14ac:dyDescent="0.25">
      <c r="A265" s="43"/>
      <c r="B265" s="42"/>
      <c r="C265" s="59"/>
      <c r="D265" s="59"/>
      <c r="E265" s="59"/>
      <c r="F265" s="59"/>
      <c r="G265" s="59"/>
      <c r="H265" s="59"/>
      <c r="I265" s="59"/>
      <c r="J265" s="59"/>
      <c r="K265" s="61"/>
      <c r="L265" s="61"/>
      <c r="M265" s="68"/>
      <c r="N265" s="53"/>
      <c r="O265" s="41"/>
      <c r="P265" s="41"/>
      <c r="Q265" s="41"/>
      <c r="R265" s="41"/>
      <c r="S265" s="30"/>
      <c r="T265" s="30"/>
      <c r="U265" s="30"/>
      <c r="V265" s="30"/>
      <c r="W265" s="30"/>
      <c r="X265" s="30"/>
    </row>
    <row r="266" spans="1:24" ht="15.75" customHeight="1" x14ac:dyDescent="0.25">
      <c r="A266" s="54" t="s">
        <v>229</v>
      </c>
      <c r="B266" s="115" t="s">
        <v>107</v>
      </c>
      <c r="C266" s="115"/>
      <c r="D266" s="115"/>
      <c r="E266" s="115"/>
      <c r="F266" s="115"/>
      <c r="G266" s="115"/>
      <c r="H266" s="115"/>
      <c r="I266" s="115"/>
      <c r="J266" s="115"/>
      <c r="K266" s="9" t="str">
        <f>IF(O266=1,"ДА","")</f>
        <v/>
      </c>
      <c r="L266" s="10" t="str">
        <f>IF(O266=2,"НЕ","")</f>
        <v/>
      </c>
      <c r="M266" s="68"/>
      <c r="O266" s="2">
        <f>'Образац листе'!N266</f>
        <v>0</v>
      </c>
      <c r="P266" s="2">
        <v>4</v>
      </c>
      <c r="Q266" s="2">
        <f t="shared" si="21"/>
        <v>0</v>
      </c>
      <c r="R266" s="2"/>
    </row>
    <row r="267" spans="1:24" s="14" customFormat="1" ht="5.0999999999999996" customHeight="1" x14ac:dyDescent="0.25">
      <c r="A267" s="43"/>
      <c r="B267" s="42"/>
      <c r="C267" s="59"/>
      <c r="D267" s="59"/>
      <c r="E267" s="59"/>
      <c r="F267" s="59"/>
      <c r="G267" s="59"/>
      <c r="H267" s="59"/>
      <c r="I267" s="59"/>
      <c r="J267" s="59"/>
      <c r="K267" s="61"/>
      <c r="L267" s="61"/>
      <c r="M267" s="68"/>
      <c r="N267" s="53"/>
      <c r="O267" s="41"/>
      <c r="P267" s="41"/>
      <c r="Q267" s="41"/>
      <c r="R267" s="41"/>
      <c r="S267" s="30"/>
      <c r="T267" s="30"/>
      <c r="U267" s="30"/>
      <c r="V267" s="30"/>
      <c r="W267" s="30"/>
      <c r="X267" s="30"/>
    </row>
    <row r="268" spans="1:24" s="14" customFormat="1" ht="15.75" customHeight="1" x14ac:dyDescent="0.25">
      <c r="A268" s="43" t="s">
        <v>230</v>
      </c>
      <c r="B268" s="132" t="s">
        <v>108</v>
      </c>
      <c r="C268" s="132"/>
      <c r="D268" s="132"/>
      <c r="E268" s="132"/>
      <c r="F268" s="132"/>
      <c r="G268" s="132"/>
      <c r="H268" s="132"/>
      <c r="I268" s="132"/>
      <c r="J268" s="132"/>
      <c r="K268" s="9" t="str">
        <f>IF(O268=1,"ДА","")</f>
        <v/>
      </c>
      <c r="L268" s="10" t="str">
        <f>IF(O268=2,"НЕ","")</f>
        <v/>
      </c>
      <c r="M268" s="68"/>
      <c r="N268" s="53"/>
      <c r="O268" s="41">
        <f>'Образац листе'!N268</f>
        <v>0</v>
      </c>
      <c r="P268" s="41">
        <v>1</v>
      </c>
      <c r="Q268" s="41">
        <f t="shared" si="21"/>
        <v>0</v>
      </c>
      <c r="R268" s="41"/>
      <c r="S268" s="30"/>
      <c r="T268" s="30"/>
      <c r="U268" s="30"/>
      <c r="V268" s="30"/>
      <c r="W268" s="30"/>
      <c r="X268" s="30"/>
    </row>
    <row r="269" spans="1:24" s="14" customFormat="1" ht="5.0999999999999996" customHeight="1" x14ac:dyDescent="0.25">
      <c r="A269" s="43"/>
      <c r="B269" s="42"/>
      <c r="C269" s="59"/>
      <c r="D269" s="59"/>
      <c r="E269" s="59"/>
      <c r="F269" s="59"/>
      <c r="G269" s="59"/>
      <c r="H269" s="59"/>
      <c r="I269" s="59"/>
      <c r="J269" s="59"/>
      <c r="K269" s="61"/>
      <c r="L269" s="61"/>
      <c r="M269" s="68"/>
      <c r="N269" s="53"/>
      <c r="O269" s="41"/>
      <c r="P269" s="41"/>
      <c r="Q269" s="41"/>
      <c r="R269" s="41"/>
      <c r="S269" s="30"/>
      <c r="T269" s="30"/>
      <c r="U269" s="30"/>
      <c r="V269" s="30"/>
      <c r="W269" s="30"/>
      <c r="X269" s="30"/>
    </row>
    <row r="270" spans="1:24" ht="15.75" customHeight="1" x14ac:dyDescent="0.25">
      <c r="A270" s="54" t="s">
        <v>333</v>
      </c>
      <c r="B270" s="115" t="s">
        <v>109</v>
      </c>
      <c r="C270" s="115"/>
      <c r="D270" s="115"/>
      <c r="E270" s="115"/>
      <c r="F270" s="115"/>
      <c r="G270" s="115"/>
      <c r="H270" s="115"/>
      <c r="I270" s="115"/>
      <c r="J270" s="115"/>
      <c r="K270" s="9" t="str">
        <f>IF(O270=1,"ДА","")</f>
        <v/>
      </c>
      <c r="L270" s="10" t="str">
        <f>IF(O270=2,"НЕ","")</f>
        <v/>
      </c>
      <c r="M270" s="68"/>
      <c r="O270" s="2">
        <f>'Образац листе'!N270</f>
        <v>0</v>
      </c>
      <c r="P270" s="2">
        <v>2</v>
      </c>
      <c r="Q270" s="2">
        <f t="shared" si="21"/>
        <v>0</v>
      </c>
      <c r="R270" s="2"/>
    </row>
    <row r="271" spans="1:24" ht="5.0999999999999996" customHeight="1" x14ac:dyDescent="0.25"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82"/>
      <c r="R271" s="2"/>
    </row>
    <row r="272" spans="1:24" ht="15.75" customHeight="1" x14ac:dyDescent="0.25">
      <c r="A272" s="54" t="s">
        <v>231</v>
      </c>
      <c r="B272" s="134" t="s">
        <v>112</v>
      </c>
      <c r="C272" s="134"/>
      <c r="D272" s="134"/>
      <c r="E272" s="134"/>
      <c r="F272" s="134"/>
      <c r="G272" s="134"/>
      <c r="H272" s="134"/>
      <c r="I272" s="134"/>
      <c r="J272" s="134"/>
      <c r="K272" s="9" t="str">
        <f>IF(O272=1,"ДА","")</f>
        <v/>
      </c>
      <c r="L272" s="10" t="str">
        <f>IF(O272=2,"НЕ","")</f>
        <v/>
      </c>
      <c r="M272" s="68"/>
      <c r="O272" s="2">
        <f>'Образац листе'!N272</f>
        <v>0</v>
      </c>
      <c r="P272" s="2">
        <v>4</v>
      </c>
      <c r="Q272" s="2">
        <f t="shared" si="21"/>
        <v>0</v>
      </c>
      <c r="R272" s="2"/>
    </row>
    <row r="273" spans="1:19" ht="15.75" customHeight="1" x14ac:dyDescent="0.25">
      <c r="A273" s="118"/>
      <c r="B273" s="118"/>
      <c r="C273" s="134" t="s">
        <v>113</v>
      </c>
      <c r="D273" s="134"/>
      <c r="E273" s="134"/>
      <c r="F273" s="134"/>
      <c r="G273" s="134"/>
      <c r="H273" s="134"/>
      <c r="I273" s="134"/>
      <c r="J273" s="134"/>
      <c r="K273" s="166">
        <f>'Образац листе'!K273:L273</f>
        <v>0</v>
      </c>
      <c r="L273" s="166"/>
      <c r="M273" s="68"/>
      <c r="O273" s="2" t="str">
        <f>IF(K273&gt;=4, "0", IF(K273&gt;1, "1", "2"))</f>
        <v>2</v>
      </c>
      <c r="P273" s="2" t="str">
        <f>IF(O272=2, "0", "1")</f>
        <v>1</v>
      </c>
      <c r="Q273" s="2">
        <f t="shared" si="21"/>
        <v>2</v>
      </c>
      <c r="R273" s="2"/>
      <c r="S273" s="4" t="s">
        <v>263</v>
      </c>
    </row>
    <row r="274" spans="1:19" ht="15.75" customHeight="1" x14ac:dyDescent="0.25">
      <c r="A274" s="118"/>
      <c r="B274" s="118"/>
      <c r="C274" s="149" t="s">
        <v>327</v>
      </c>
      <c r="D274" s="149"/>
      <c r="E274" s="149"/>
      <c r="F274" s="149"/>
      <c r="G274" s="166" t="str">
        <f>'Образац листе'!G274:L276</f>
        <v>________________________________________</v>
      </c>
      <c r="H274" s="166"/>
      <c r="I274" s="166"/>
      <c r="J274" s="166"/>
      <c r="K274" s="166"/>
      <c r="L274" s="166"/>
      <c r="M274" s="67"/>
      <c r="R274" s="2"/>
    </row>
    <row r="275" spans="1:19" ht="15.75" customHeight="1" x14ac:dyDescent="0.25">
      <c r="A275" s="118"/>
      <c r="B275" s="118"/>
      <c r="C275" s="149"/>
      <c r="D275" s="149"/>
      <c r="E275" s="149"/>
      <c r="F275" s="149"/>
      <c r="G275" s="166"/>
      <c r="H275" s="166"/>
      <c r="I275" s="166"/>
      <c r="J275" s="166"/>
      <c r="K275" s="166"/>
      <c r="L275" s="166"/>
      <c r="M275" s="67"/>
      <c r="R275" s="2"/>
    </row>
    <row r="276" spans="1:19" ht="15.75" customHeight="1" x14ac:dyDescent="0.25">
      <c r="A276" s="118"/>
      <c r="B276" s="118"/>
      <c r="C276" s="149"/>
      <c r="D276" s="149"/>
      <c r="E276" s="149"/>
      <c r="F276" s="149"/>
      <c r="G276" s="166"/>
      <c r="H276" s="166"/>
      <c r="I276" s="166"/>
      <c r="J276" s="166"/>
      <c r="K276" s="166"/>
      <c r="L276" s="166"/>
      <c r="M276" s="67"/>
      <c r="R276" s="2"/>
    </row>
    <row r="277" spans="1:19" ht="15.75" customHeight="1" x14ac:dyDescent="0.25">
      <c r="A277" s="118"/>
      <c r="B277" s="118"/>
      <c r="C277" s="134" t="s">
        <v>114</v>
      </c>
      <c r="D277" s="134"/>
      <c r="E277" s="134"/>
      <c r="F277" s="134"/>
      <c r="G277" s="134"/>
      <c r="H277" s="134"/>
      <c r="I277" s="134"/>
      <c r="J277" s="134"/>
      <c r="K277" s="9" t="str">
        <f>IF(O277=1,"ДА","")</f>
        <v/>
      </c>
      <c r="L277" s="10" t="str">
        <f>IF(O277=2,"НЕ","")</f>
        <v/>
      </c>
      <c r="M277" s="68"/>
      <c r="O277" s="2">
        <f>'Образац листе'!N277</f>
        <v>0</v>
      </c>
      <c r="P277" s="2" t="str">
        <f>IF(O272=2, "0", "2")</f>
        <v>2</v>
      </c>
      <c r="Q277" s="2">
        <f t="shared" si="21"/>
        <v>0</v>
      </c>
      <c r="R277" s="2"/>
    </row>
    <row r="278" spans="1:19" ht="5.0999999999999996" customHeight="1" x14ac:dyDescent="0.25"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81"/>
      <c r="R278" s="2"/>
    </row>
    <row r="279" spans="1:19" ht="15.75" customHeight="1" x14ac:dyDescent="0.25">
      <c r="A279" s="54" t="s">
        <v>232</v>
      </c>
      <c r="B279" s="134" t="s">
        <v>115</v>
      </c>
      <c r="C279" s="134"/>
      <c r="D279" s="134"/>
      <c r="E279" s="134"/>
      <c r="F279" s="134"/>
      <c r="G279" s="134"/>
      <c r="H279" s="134"/>
      <c r="I279" s="134"/>
      <c r="J279" s="134"/>
      <c r="K279" s="9" t="str">
        <f>IF(O279=1,"ДА","")</f>
        <v/>
      </c>
      <c r="L279" s="10" t="str">
        <f>IF(O279=2,"НЕ","")</f>
        <v/>
      </c>
      <c r="M279" s="68"/>
      <c r="O279" s="2">
        <f>'Образац листе'!N279</f>
        <v>0</v>
      </c>
      <c r="P279" s="2">
        <v>4</v>
      </c>
      <c r="Q279" s="2">
        <f t="shared" si="21"/>
        <v>0</v>
      </c>
      <c r="R279" s="2"/>
    </row>
    <row r="280" spans="1:19" ht="47.25" customHeight="1" x14ac:dyDescent="0.25">
      <c r="A280" s="118"/>
      <c r="B280" s="118"/>
      <c r="C280" s="134" t="s">
        <v>304</v>
      </c>
      <c r="D280" s="134"/>
      <c r="E280" s="134"/>
      <c r="F280" s="134"/>
      <c r="G280" s="134"/>
      <c r="H280" s="134"/>
      <c r="I280" s="134"/>
      <c r="J280" s="134"/>
      <c r="K280" s="134"/>
      <c r="L280" s="134"/>
      <c r="M280" s="42"/>
      <c r="R280" s="2"/>
    </row>
    <row r="281" spans="1:19" ht="15.75" customHeight="1" x14ac:dyDescent="0.25">
      <c r="A281" s="118"/>
      <c r="B281" s="118"/>
      <c r="C281" s="166" t="str">
        <f>'Образац листе'!C281:L283</f>
        <v>_________________________________________________________________________</v>
      </c>
      <c r="D281" s="166"/>
      <c r="E281" s="166"/>
      <c r="F281" s="166"/>
      <c r="G281" s="166"/>
      <c r="H281" s="166"/>
      <c r="I281" s="166"/>
      <c r="J281" s="166"/>
      <c r="K281" s="166"/>
      <c r="L281" s="166"/>
      <c r="M281" s="67"/>
      <c r="R281" s="2"/>
    </row>
    <row r="282" spans="1:19" ht="15.75" customHeight="1" x14ac:dyDescent="0.25">
      <c r="A282" s="118"/>
      <c r="B282" s="118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67"/>
      <c r="R282" s="2"/>
    </row>
    <row r="283" spans="1:19" ht="15.75" customHeight="1" x14ac:dyDescent="0.25">
      <c r="A283" s="118"/>
      <c r="B283" s="118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26">
        <v>0</v>
      </c>
      <c r="O283" s="2">
        <f>M283</f>
        <v>0</v>
      </c>
      <c r="P283" s="2" t="str">
        <f>IF(O279=2, "0", "2")</f>
        <v>2</v>
      </c>
      <c r="Q283" s="2">
        <f>IF(O279=2, "0", O283*P283)</f>
        <v>0</v>
      </c>
      <c r="R283" s="2"/>
    </row>
    <row r="284" spans="1:19" ht="15.75" customHeight="1" x14ac:dyDescent="0.25">
      <c r="A284" s="118"/>
      <c r="B284" s="118"/>
      <c r="C284" s="134" t="s">
        <v>76</v>
      </c>
      <c r="D284" s="134"/>
      <c r="E284" s="134"/>
      <c r="F284" s="134"/>
      <c r="G284" s="134"/>
      <c r="H284" s="134"/>
      <c r="I284" s="134"/>
      <c r="J284" s="134"/>
      <c r="K284" s="9" t="str">
        <f>IF(O284=1,"ДА","")</f>
        <v/>
      </c>
      <c r="L284" s="10" t="str">
        <f>IF(O284=2,"НЕ","")</f>
        <v/>
      </c>
      <c r="M284" s="68"/>
      <c r="O284" s="2">
        <f>'Образац листе'!N284</f>
        <v>0</v>
      </c>
      <c r="P284" s="2" t="str">
        <f>IF(O279=2, "0", "2")</f>
        <v>2</v>
      </c>
      <c r="Q284" s="2">
        <f t="shared" si="21"/>
        <v>0</v>
      </c>
      <c r="R284" s="2"/>
    </row>
    <row r="285" spans="1:19" ht="5.0999999999999996" customHeight="1" x14ac:dyDescent="0.25"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82"/>
      <c r="R285" s="2"/>
    </row>
    <row r="286" spans="1:19" ht="15.75" customHeight="1" x14ac:dyDescent="0.25">
      <c r="A286" s="54" t="s">
        <v>233</v>
      </c>
      <c r="B286" s="134" t="s">
        <v>116</v>
      </c>
      <c r="C286" s="134"/>
      <c r="D286" s="134"/>
      <c r="E286" s="134"/>
      <c r="F286" s="134"/>
      <c r="G286" s="134"/>
      <c r="H286" s="134"/>
      <c r="I286" s="134"/>
      <c r="J286" s="134"/>
      <c r="K286" s="9" t="str">
        <f>IF(O286=1,"ДА","")</f>
        <v/>
      </c>
      <c r="L286" s="10" t="str">
        <f>IF(O286=2,"НЕ","")</f>
        <v/>
      </c>
      <c r="M286" s="68"/>
      <c r="O286" s="2">
        <f>'Образац листе'!N286</f>
        <v>0</v>
      </c>
      <c r="P286" s="2">
        <v>4</v>
      </c>
      <c r="Q286" s="2">
        <f t="shared" si="21"/>
        <v>0</v>
      </c>
      <c r="R286" s="2"/>
    </row>
    <row r="287" spans="1:19" ht="31.5" customHeight="1" x14ac:dyDescent="0.25">
      <c r="A287" s="118"/>
      <c r="B287" s="118"/>
      <c r="C287" s="134" t="s">
        <v>300</v>
      </c>
      <c r="D287" s="134"/>
      <c r="E287" s="134"/>
      <c r="F287" s="134"/>
      <c r="G287" s="134"/>
      <c r="H287" s="134"/>
      <c r="I287" s="134"/>
      <c r="J287" s="134"/>
      <c r="K287" s="134"/>
      <c r="L287" s="134"/>
      <c r="M287" s="42"/>
      <c r="R287" s="2"/>
    </row>
    <row r="288" spans="1:19" ht="15.75" customHeight="1" x14ac:dyDescent="0.25">
      <c r="A288" s="118"/>
      <c r="B288" s="118"/>
      <c r="C288" s="166" t="str">
        <f>'Образац листе'!C288:L290</f>
        <v>_________________________________________________________________________</v>
      </c>
      <c r="D288" s="166"/>
      <c r="E288" s="166"/>
      <c r="F288" s="166"/>
      <c r="G288" s="166"/>
      <c r="H288" s="166"/>
      <c r="I288" s="166"/>
      <c r="J288" s="166"/>
      <c r="K288" s="166"/>
      <c r="L288" s="166"/>
      <c r="M288" s="67"/>
      <c r="R288" s="2"/>
    </row>
    <row r="289" spans="1:23" ht="15.75" customHeight="1" x14ac:dyDescent="0.25">
      <c r="A289" s="118"/>
      <c r="B289" s="118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67"/>
      <c r="R289" s="2"/>
    </row>
    <row r="290" spans="1:23" ht="15.75" customHeight="1" x14ac:dyDescent="0.25">
      <c r="A290" s="118"/>
      <c r="B290" s="118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26">
        <v>0</v>
      </c>
      <c r="O290" s="2">
        <f>M290</f>
        <v>0</v>
      </c>
      <c r="P290" s="2" t="str">
        <f>IF(O286=2, "0", "2")</f>
        <v>2</v>
      </c>
      <c r="Q290" s="2">
        <f>IF(O286=2, "0", O290*P290)</f>
        <v>0</v>
      </c>
      <c r="R290" s="2"/>
      <c r="S290" s="170" t="s">
        <v>272</v>
      </c>
      <c r="T290" s="170"/>
      <c r="U290" s="170"/>
      <c r="V290" s="170"/>
      <c r="W290" s="170"/>
    </row>
    <row r="291" spans="1:23" ht="15.75" customHeight="1" x14ac:dyDescent="0.25">
      <c r="A291" s="118"/>
      <c r="B291" s="118"/>
      <c r="C291" s="134" t="s">
        <v>76</v>
      </c>
      <c r="D291" s="134"/>
      <c r="E291" s="134"/>
      <c r="F291" s="134"/>
      <c r="G291" s="134"/>
      <c r="H291" s="134"/>
      <c r="I291" s="134"/>
      <c r="J291" s="134"/>
      <c r="K291" s="9" t="str">
        <f>IF(O291=1,"ДА","")</f>
        <v/>
      </c>
      <c r="L291" s="10" t="str">
        <f>IF(O291=2,"НЕ","")</f>
        <v/>
      </c>
      <c r="M291" s="68"/>
      <c r="O291" s="2">
        <f>'Образац листе'!N291</f>
        <v>0</v>
      </c>
      <c r="P291" s="2" t="str">
        <f>IF(O286=2, "0", "2")</f>
        <v>2</v>
      </c>
      <c r="Q291" s="2">
        <f t="shared" ref="Q291" si="22">IF(O291=1, "0", O291*P291)</f>
        <v>0</v>
      </c>
      <c r="R291" s="2"/>
      <c r="S291" s="170"/>
      <c r="T291" s="170"/>
      <c r="U291" s="170"/>
      <c r="V291" s="170"/>
      <c r="W291" s="170"/>
    </row>
    <row r="292" spans="1:23" ht="5.0999999999999996" customHeight="1" x14ac:dyDescent="0.25"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82"/>
      <c r="R292" s="2"/>
      <c r="S292" s="170"/>
      <c r="T292" s="170"/>
      <c r="U292" s="170"/>
      <c r="V292" s="170"/>
      <c r="W292" s="170"/>
    </row>
    <row r="293" spans="1:23" ht="15.75" customHeight="1" x14ac:dyDescent="0.25">
      <c r="A293" s="54" t="s">
        <v>234</v>
      </c>
      <c r="B293" s="134" t="s">
        <v>117</v>
      </c>
      <c r="C293" s="134"/>
      <c r="D293" s="134"/>
      <c r="E293" s="134"/>
      <c r="F293" s="134"/>
      <c r="G293" s="134"/>
      <c r="H293" s="134"/>
      <c r="I293" s="134"/>
      <c r="J293" s="134"/>
      <c r="K293" s="9" t="str">
        <f>IF(O293=1,"ДА","")</f>
        <v/>
      </c>
      <c r="L293" s="10" t="str">
        <f>IF(O293=2,"НЕ","")</f>
        <v/>
      </c>
      <c r="M293" s="68"/>
      <c r="O293" s="2">
        <f>'Образац листе'!N293</f>
        <v>0</v>
      </c>
      <c r="P293" s="2">
        <v>4</v>
      </c>
      <c r="Q293" s="2">
        <f t="shared" si="21"/>
        <v>0</v>
      </c>
      <c r="R293" s="2"/>
      <c r="S293" s="170"/>
      <c r="T293" s="170"/>
      <c r="U293" s="170"/>
      <c r="V293" s="170"/>
      <c r="W293" s="170"/>
    </row>
    <row r="294" spans="1:23" ht="15.75" customHeight="1" x14ac:dyDescent="0.25">
      <c r="A294" s="118"/>
      <c r="B294" s="118"/>
      <c r="C294" s="115" t="s">
        <v>118</v>
      </c>
      <c r="D294" s="115"/>
      <c r="E294" s="115"/>
      <c r="F294" s="115"/>
      <c r="G294" s="115"/>
      <c r="H294" s="115" t="s">
        <v>119</v>
      </c>
      <c r="I294" s="115"/>
      <c r="J294" s="115"/>
      <c r="K294" s="9" t="str">
        <f>IF(O294=1,"ДА","")</f>
        <v/>
      </c>
      <c r="L294" s="10" t="str">
        <f>IF(O294=2,"НЕ","")</f>
        <v/>
      </c>
      <c r="M294" s="68"/>
      <c r="O294" s="2">
        <f>'Образац листе'!N294</f>
        <v>0</v>
      </c>
      <c r="P294" s="2" t="str">
        <f>IF(O293=2, "0", "1")</f>
        <v>1</v>
      </c>
      <c r="Q294" s="2">
        <f t="shared" si="21"/>
        <v>0</v>
      </c>
      <c r="R294" s="2"/>
      <c r="S294" s="170"/>
      <c r="T294" s="170"/>
      <c r="U294" s="170"/>
      <c r="V294" s="170"/>
      <c r="W294" s="170"/>
    </row>
    <row r="295" spans="1:23" ht="15.75" customHeight="1" x14ac:dyDescent="0.25">
      <c r="A295" s="118"/>
      <c r="B295" s="118"/>
      <c r="C295" s="150"/>
      <c r="D295" s="150"/>
      <c r="E295" s="150"/>
      <c r="F295" s="150"/>
      <c r="G295" s="150"/>
      <c r="H295" s="115" t="s">
        <v>120</v>
      </c>
      <c r="I295" s="115"/>
      <c r="J295" s="115"/>
      <c r="K295" s="9" t="str">
        <f>IF(O295=1,"ДА","")</f>
        <v/>
      </c>
      <c r="L295" s="10" t="str">
        <f>IF(O295=2,"НЕ","")</f>
        <v/>
      </c>
      <c r="M295" s="68"/>
      <c r="O295" s="2">
        <f>'Образац листе'!N295</f>
        <v>0</v>
      </c>
      <c r="P295" s="2" t="str">
        <f>IF(O293=2, "0", "1")</f>
        <v>1</v>
      </c>
      <c r="Q295" s="2">
        <f t="shared" si="21"/>
        <v>0</v>
      </c>
      <c r="R295" s="2"/>
    </row>
    <row r="296" spans="1:23" ht="15.75" customHeight="1" x14ac:dyDescent="0.25">
      <c r="A296" s="118"/>
      <c r="B296" s="118"/>
      <c r="C296" s="150"/>
      <c r="D296" s="150"/>
      <c r="E296" s="150"/>
      <c r="F296" s="150"/>
      <c r="G296" s="150"/>
      <c r="H296" s="115" t="s">
        <v>121</v>
      </c>
      <c r="I296" s="115"/>
      <c r="J296" s="115"/>
      <c r="K296" s="9" t="str">
        <f>IF(O296=1,"ДА","")</f>
        <v/>
      </c>
      <c r="L296" s="10" t="str">
        <f>IF(O296=2,"НЕ","")</f>
        <v/>
      </c>
      <c r="M296" s="68"/>
      <c r="O296" s="2">
        <f>'Образац листе'!N296</f>
        <v>0</v>
      </c>
      <c r="P296" s="2" t="str">
        <f>IF(O293=2, "0", "1")</f>
        <v>1</v>
      </c>
      <c r="Q296" s="2">
        <f t="shared" si="21"/>
        <v>0</v>
      </c>
      <c r="R296" s="2"/>
    </row>
    <row r="297" spans="1:23" ht="15.75" customHeight="1" x14ac:dyDescent="0.25">
      <c r="A297" s="118"/>
      <c r="B297" s="118"/>
      <c r="C297" s="134" t="s">
        <v>122</v>
      </c>
      <c r="D297" s="134"/>
      <c r="E297" s="134"/>
      <c r="F297" s="134"/>
      <c r="G297" s="134"/>
      <c r="H297" s="134"/>
      <c r="I297" s="134"/>
      <c r="J297" s="134"/>
      <c r="K297" s="9" t="str">
        <f>IF(O297=1,"ДА","")</f>
        <v/>
      </c>
      <c r="L297" s="10" t="str">
        <f>IF(O297=2,"НЕ","")</f>
        <v/>
      </c>
      <c r="M297" s="68"/>
      <c r="O297" s="2">
        <f>'Образац листе'!N297</f>
        <v>0</v>
      </c>
      <c r="P297" s="2" t="str">
        <f>IF(O293=2, "0", "1")</f>
        <v>1</v>
      </c>
      <c r="Q297" s="2">
        <f t="shared" si="21"/>
        <v>0</v>
      </c>
      <c r="R297" s="2"/>
      <c r="S297" s="3"/>
      <c r="T297" s="3"/>
      <c r="U297" s="3"/>
      <c r="V297" s="3"/>
      <c r="W297" s="3"/>
    </row>
    <row r="298" spans="1:23" ht="5.0999999999999996" customHeight="1" x14ac:dyDescent="0.25"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81"/>
      <c r="R298" s="2"/>
    </row>
    <row r="299" spans="1:23" ht="15" customHeight="1" x14ac:dyDescent="0.25">
      <c r="B299" s="18"/>
      <c r="C299" s="18"/>
      <c r="D299" s="18"/>
      <c r="E299" s="18"/>
      <c r="F299" s="18"/>
      <c r="G299" s="19" t="s">
        <v>265</v>
      </c>
      <c r="H299" s="19">
        <f>SUM(Q254:Q297)</f>
        <v>2</v>
      </c>
      <c r="I299" s="20" t="s">
        <v>254</v>
      </c>
      <c r="J299" s="20"/>
      <c r="K299" s="171" t="str">
        <f>IF(H299&lt;=14,"низак", IF(H299&lt;=28,"средњи","висок"))</f>
        <v>низак</v>
      </c>
      <c r="L299" s="171"/>
      <c r="M299" s="86"/>
      <c r="R299" s="2"/>
    </row>
    <row r="300" spans="1:23" ht="5.0999999999999996" customHeight="1" x14ac:dyDescent="0.25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81"/>
      <c r="R300" s="2"/>
    </row>
    <row r="301" spans="1:23" ht="5.0999999999999996" customHeight="1" x14ac:dyDescent="0.25"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81"/>
      <c r="R301" s="2"/>
    </row>
    <row r="302" spans="1:23" ht="17.25" customHeight="1" x14ac:dyDescent="0.25">
      <c r="A302" s="8" t="s">
        <v>183</v>
      </c>
      <c r="B302" s="125" t="s">
        <v>123</v>
      </c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80"/>
      <c r="R302" s="2"/>
    </row>
    <row r="303" spans="1:23" ht="5.0999999999999996" customHeight="1" x14ac:dyDescent="0.25"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81"/>
      <c r="R303" s="2"/>
    </row>
    <row r="304" spans="1:23" ht="15.75" customHeight="1" x14ac:dyDescent="0.25">
      <c r="A304" s="54" t="s">
        <v>235</v>
      </c>
      <c r="B304" s="134" t="s">
        <v>124</v>
      </c>
      <c r="C304" s="134"/>
      <c r="D304" s="134"/>
      <c r="E304" s="134"/>
      <c r="F304" s="134"/>
      <c r="G304" s="134"/>
      <c r="H304" s="134"/>
      <c r="I304" s="134"/>
      <c r="J304" s="134"/>
      <c r="K304" s="9" t="str">
        <f>IF(O304=1,"ДА","")</f>
        <v/>
      </c>
      <c r="L304" s="10" t="str">
        <f>IF(O304=2,"НЕ","")</f>
        <v/>
      </c>
      <c r="M304" s="68"/>
      <c r="O304" s="2">
        <f>'Образац листе'!N304</f>
        <v>0</v>
      </c>
      <c r="P304" s="2">
        <v>4</v>
      </c>
      <c r="Q304" s="2">
        <f t="shared" si="21"/>
        <v>0</v>
      </c>
      <c r="R304" s="2"/>
    </row>
    <row r="305" spans="1:24" ht="15.75" customHeight="1" x14ac:dyDescent="0.25">
      <c r="A305" s="118"/>
      <c r="B305" s="118"/>
      <c r="C305" s="134" t="s">
        <v>125</v>
      </c>
      <c r="D305" s="134"/>
      <c r="E305" s="134"/>
      <c r="F305" s="134"/>
      <c r="G305" s="134"/>
      <c r="H305" s="134"/>
      <c r="I305" s="134"/>
      <c r="J305" s="134"/>
      <c r="K305" s="166">
        <f>'Образац листе'!K305:L305</f>
        <v>0</v>
      </c>
      <c r="L305" s="166"/>
      <c r="M305" s="68"/>
      <c r="R305" s="2"/>
    </row>
    <row r="306" spans="1:24" ht="15.75" customHeight="1" x14ac:dyDescent="0.25">
      <c r="A306" s="118"/>
      <c r="B306" s="118"/>
      <c r="C306" s="134" t="s">
        <v>126</v>
      </c>
      <c r="D306" s="134"/>
      <c r="E306" s="134"/>
      <c r="F306" s="134"/>
      <c r="G306" s="134"/>
      <c r="H306" s="134"/>
      <c r="I306" s="134"/>
      <c r="J306" s="134"/>
      <c r="K306" s="9" t="str">
        <f>IF(O306=1,"ДА","")</f>
        <v/>
      </c>
      <c r="L306" s="10" t="str">
        <f>IF(O306=2,"НЕ","")</f>
        <v/>
      </c>
      <c r="M306" s="68"/>
      <c r="O306" s="2">
        <f>'Образац листе'!N306</f>
        <v>0</v>
      </c>
      <c r="P306" s="2" t="str">
        <f>IF(O306=1, "0", "1")</f>
        <v>1</v>
      </c>
      <c r="Q306" s="2">
        <f>IF(O304=2, "0", O306*P306)</f>
        <v>0</v>
      </c>
      <c r="R306" s="2"/>
    </row>
    <row r="307" spans="1:24" ht="31.5" customHeight="1" x14ac:dyDescent="0.25">
      <c r="A307" s="118"/>
      <c r="B307" s="118"/>
      <c r="C307" s="134" t="s">
        <v>127</v>
      </c>
      <c r="D307" s="134"/>
      <c r="E307" s="134"/>
      <c r="F307" s="134"/>
      <c r="G307" s="134"/>
      <c r="H307" s="134"/>
      <c r="I307" s="134"/>
      <c r="J307" s="134"/>
      <c r="K307" s="9" t="str">
        <f>IF(O307=1,"ДА","")</f>
        <v/>
      </c>
      <c r="L307" s="10" t="str">
        <f>IF(O307=2,"НЕ","")</f>
        <v/>
      </c>
      <c r="M307" s="68"/>
      <c r="O307" s="2">
        <f>'Образац листе'!N307</f>
        <v>0</v>
      </c>
      <c r="P307" s="2" t="str">
        <f>IF(O307=1, "0", "1")</f>
        <v>1</v>
      </c>
      <c r="Q307" s="2">
        <f>IF(O304=2, "0", O307*P307)</f>
        <v>0</v>
      </c>
      <c r="R307" s="2"/>
      <c r="U307" s="3"/>
      <c r="V307" s="5"/>
      <c r="W307" s="3"/>
      <c r="X307" s="3"/>
    </row>
    <row r="308" spans="1:24" ht="15.75" customHeight="1" x14ac:dyDescent="0.25">
      <c r="A308" s="118"/>
      <c r="B308" s="118"/>
      <c r="C308" s="134" t="s">
        <v>128</v>
      </c>
      <c r="D308" s="134"/>
      <c r="E308" s="134"/>
      <c r="F308" s="134"/>
      <c r="G308" s="134"/>
      <c r="H308" s="134"/>
      <c r="I308" s="134"/>
      <c r="J308" s="134"/>
      <c r="K308" s="9" t="str">
        <f>IF(O308=1,"ДА","")</f>
        <v/>
      </c>
      <c r="L308" s="10" t="str">
        <f>IF(O308=2,"НЕ","")</f>
        <v/>
      </c>
      <c r="M308" s="68"/>
      <c r="O308" s="2">
        <f>'Образац листе'!N308</f>
        <v>0</v>
      </c>
      <c r="P308" s="2" t="str">
        <f>IF(O308=1, "0", "1")</f>
        <v>1</v>
      </c>
      <c r="Q308" s="2">
        <f>IF(O304=2, "0", O308*P308)</f>
        <v>0</v>
      </c>
      <c r="R308" s="2"/>
      <c r="U308" s="3"/>
      <c r="V308" s="5"/>
      <c r="W308" s="3"/>
      <c r="X308" s="3"/>
    </row>
    <row r="309" spans="1:24" ht="5.0999999999999996" customHeight="1" x14ac:dyDescent="0.25"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82"/>
      <c r="R309" s="2"/>
      <c r="U309" s="3"/>
      <c r="V309" s="5"/>
      <c r="W309" s="3"/>
      <c r="X309" s="3"/>
    </row>
    <row r="310" spans="1:24" ht="15.75" customHeight="1" x14ac:dyDescent="0.25">
      <c r="A310" s="54" t="s">
        <v>236</v>
      </c>
      <c r="B310" s="134" t="s">
        <v>129</v>
      </c>
      <c r="C310" s="134"/>
      <c r="D310" s="134"/>
      <c r="E310" s="134"/>
      <c r="F310" s="134"/>
      <c r="G310" s="134"/>
      <c r="H310" s="134"/>
      <c r="I310" s="134"/>
      <c r="J310" s="134"/>
      <c r="K310" s="9" t="str">
        <f>IF(O310=2,"ДА","")</f>
        <v/>
      </c>
      <c r="L310" s="10" t="str">
        <f>IF(O310=1,"НЕ","")</f>
        <v/>
      </c>
      <c r="M310" s="68"/>
      <c r="O310" s="2">
        <f>'Образац листе'!N310</f>
        <v>0</v>
      </c>
      <c r="P310" s="2">
        <v>4</v>
      </c>
      <c r="Q310" s="2">
        <f>IF(O310=2, "0", O310*P310)</f>
        <v>0</v>
      </c>
      <c r="R310" s="2"/>
      <c r="U310" s="3"/>
      <c r="V310" s="5"/>
      <c r="W310" s="3"/>
      <c r="X310" s="3"/>
    </row>
    <row r="311" spans="1:24" ht="5.0999999999999996" customHeight="1" x14ac:dyDescent="0.25"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82"/>
      <c r="R311" s="2"/>
      <c r="U311" s="3"/>
      <c r="V311" s="5"/>
      <c r="W311" s="3"/>
      <c r="X311" s="3"/>
    </row>
    <row r="312" spans="1:24" ht="15.75" customHeight="1" x14ac:dyDescent="0.25">
      <c r="A312" s="54" t="s">
        <v>237</v>
      </c>
      <c r="B312" s="134" t="s">
        <v>130</v>
      </c>
      <c r="C312" s="134"/>
      <c r="D312" s="134"/>
      <c r="E312" s="134"/>
      <c r="F312" s="134"/>
      <c r="G312" s="134"/>
      <c r="H312" s="134"/>
      <c r="I312" s="134"/>
      <c r="J312" s="134"/>
      <c r="K312" s="9" t="str">
        <f t="shared" ref="K312:K315" si="23">IF(O312=1,"ДА","")</f>
        <v/>
      </c>
      <c r="L312" s="10" t="str">
        <f t="shared" ref="L312:L315" si="24">IF(O312=2,"НЕ","")</f>
        <v/>
      </c>
      <c r="M312" s="68"/>
      <c r="O312" s="2">
        <f>'Образац листе'!N312</f>
        <v>0</v>
      </c>
      <c r="P312" s="2">
        <v>4</v>
      </c>
      <c r="Q312" s="2">
        <f t="shared" si="21"/>
        <v>0</v>
      </c>
      <c r="R312" s="2"/>
      <c r="T312" s="4" t="str">
        <f>IF(W312=1,"ДА","")</f>
        <v/>
      </c>
      <c r="U312" s="3" t="str">
        <f>IF(W312=2,"НЕ","")</f>
        <v/>
      </c>
      <c r="V312" s="5"/>
      <c r="W312" s="3"/>
      <c r="X312" s="3"/>
    </row>
    <row r="313" spans="1:24" ht="15.75" customHeight="1" x14ac:dyDescent="0.25">
      <c r="A313" s="118"/>
      <c r="B313" s="118"/>
      <c r="C313" s="134" t="s">
        <v>76</v>
      </c>
      <c r="D313" s="134"/>
      <c r="E313" s="134"/>
      <c r="F313" s="134"/>
      <c r="G313" s="134"/>
      <c r="H313" s="134"/>
      <c r="I313" s="134"/>
      <c r="J313" s="134"/>
      <c r="K313" s="9" t="str">
        <f t="shared" si="23"/>
        <v/>
      </c>
      <c r="L313" s="10" t="str">
        <f t="shared" si="24"/>
        <v/>
      </c>
      <c r="M313" s="68"/>
      <c r="O313" s="2">
        <f>'Образац листе'!N313</f>
        <v>0</v>
      </c>
      <c r="P313" s="2" t="str">
        <f>IF(O313=1, "0", "2")</f>
        <v>2</v>
      </c>
      <c r="Q313" s="2">
        <f>IF(O312=2, "0", O313*P313)</f>
        <v>0</v>
      </c>
      <c r="R313" s="2"/>
    </row>
    <row r="314" spans="1:24" ht="15.75" customHeight="1" x14ac:dyDescent="0.25">
      <c r="A314" s="118"/>
      <c r="B314" s="118"/>
      <c r="C314" s="134" t="s">
        <v>131</v>
      </c>
      <c r="D314" s="134"/>
      <c r="E314" s="134"/>
      <c r="F314" s="134"/>
      <c r="G314" s="134"/>
      <c r="H314" s="134"/>
      <c r="I314" s="134"/>
      <c r="J314" s="134"/>
      <c r="K314" s="9" t="str">
        <f t="shared" si="23"/>
        <v/>
      </c>
      <c r="L314" s="10" t="str">
        <f t="shared" si="24"/>
        <v/>
      </c>
      <c r="M314" s="68"/>
      <c r="O314" s="2">
        <f>'Образац листе'!N314</f>
        <v>0</v>
      </c>
      <c r="P314" s="2" t="str">
        <f t="shared" ref="P314:P315" si="25">IF(O314=1, "0", "2")</f>
        <v>2</v>
      </c>
      <c r="Q314" s="2">
        <f>IF(O312=2, "0", O314*P314)</f>
        <v>0</v>
      </c>
      <c r="R314" s="2"/>
    </row>
    <row r="315" spans="1:24" ht="15.75" customHeight="1" x14ac:dyDescent="0.25">
      <c r="A315" s="118"/>
      <c r="B315" s="118"/>
      <c r="C315" s="134" t="s">
        <v>132</v>
      </c>
      <c r="D315" s="134"/>
      <c r="E315" s="134"/>
      <c r="F315" s="134"/>
      <c r="G315" s="134"/>
      <c r="H315" s="134"/>
      <c r="I315" s="134"/>
      <c r="J315" s="134"/>
      <c r="K315" s="9" t="str">
        <f t="shared" si="23"/>
        <v/>
      </c>
      <c r="L315" s="10" t="str">
        <f t="shared" si="24"/>
        <v/>
      </c>
      <c r="M315" s="68"/>
      <c r="O315" s="2">
        <f>'Образац листе'!N315</f>
        <v>0</v>
      </c>
      <c r="P315" s="2" t="str">
        <f t="shared" si="25"/>
        <v>2</v>
      </c>
      <c r="Q315" s="2">
        <f>IF(O312=2, "0", O315*P315)</f>
        <v>0</v>
      </c>
      <c r="R315" s="2"/>
    </row>
    <row r="316" spans="1:24" ht="15.75" customHeight="1" x14ac:dyDescent="0.25">
      <c r="A316" s="118"/>
      <c r="B316" s="118"/>
      <c r="C316" s="134" t="s">
        <v>38</v>
      </c>
      <c r="D316" s="134"/>
      <c r="E316" s="134"/>
      <c r="F316" s="134"/>
      <c r="G316" s="29"/>
      <c r="H316" s="48" t="s">
        <v>335</v>
      </c>
      <c r="I316" s="99">
        <f>'Образац листе'!I316</f>
        <v>0</v>
      </c>
      <c r="J316" s="48" t="s">
        <v>334</v>
      </c>
      <c r="K316" s="154">
        <f>'Образац листе'!K316:L316</f>
        <v>0</v>
      </c>
      <c r="L316" s="154"/>
      <c r="M316" s="68"/>
      <c r="R316" s="2"/>
    </row>
    <row r="317" spans="1:24" ht="15.75" customHeight="1" x14ac:dyDescent="0.25">
      <c r="A317" s="118"/>
      <c r="B317" s="118"/>
      <c r="C317" s="134" t="s">
        <v>38</v>
      </c>
      <c r="D317" s="134"/>
      <c r="E317" s="134"/>
      <c r="F317" s="134"/>
      <c r="G317" s="29"/>
      <c r="H317" s="48" t="s">
        <v>335</v>
      </c>
      <c r="I317" s="99">
        <f>'Образац листе'!I317</f>
        <v>0</v>
      </c>
      <c r="J317" s="48" t="s">
        <v>334</v>
      </c>
      <c r="K317" s="154">
        <f>'Образац листе'!K317:L317</f>
        <v>0</v>
      </c>
      <c r="L317" s="154"/>
      <c r="M317" s="68"/>
      <c r="R317" s="2"/>
    </row>
    <row r="318" spans="1:24" ht="5.0999999999999996" customHeight="1" x14ac:dyDescent="0.25"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82"/>
      <c r="R318" s="2"/>
    </row>
    <row r="319" spans="1:24" ht="15.75" customHeight="1" x14ac:dyDescent="0.25">
      <c r="A319" s="54" t="s">
        <v>238</v>
      </c>
      <c r="B319" s="134" t="s">
        <v>133</v>
      </c>
      <c r="C319" s="134"/>
      <c r="D319" s="134"/>
      <c r="E319" s="134"/>
      <c r="F319" s="134"/>
      <c r="G319" s="134"/>
      <c r="H319" s="134"/>
      <c r="I319" s="134"/>
      <c r="J319" s="134"/>
      <c r="K319" s="9" t="str">
        <f>IF(O319=2,"ДА","")</f>
        <v/>
      </c>
      <c r="L319" s="10" t="str">
        <f>IF(O319=1,"НЕ","")</f>
        <v/>
      </c>
      <c r="M319" s="68"/>
      <c r="O319" s="2">
        <f>'Образац листе'!N319</f>
        <v>0</v>
      </c>
      <c r="P319" s="2">
        <v>4</v>
      </c>
      <c r="Q319" s="2">
        <f t="shared" ref="Q319:Q337" si="26">IF(O319=1, "0", O319*P319)</f>
        <v>0</v>
      </c>
      <c r="R319" s="2"/>
    </row>
    <row r="320" spans="1:24" ht="15.75" customHeight="1" x14ac:dyDescent="0.25">
      <c r="A320" s="118"/>
      <c r="B320" s="118"/>
      <c r="C320" s="134" t="s">
        <v>134</v>
      </c>
      <c r="D320" s="134"/>
      <c r="E320" s="134"/>
      <c r="F320" s="134"/>
      <c r="G320" s="134"/>
      <c r="H320" s="134"/>
      <c r="I320" s="134"/>
      <c r="J320" s="134"/>
      <c r="K320" s="9" t="str">
        <f t="shared" ref="K320" si="27">IF(O320=1,"ДА","")</f>
        <v/>
      </c>
      <c r="L320" s="10" t="str">
        <f t="shared" ref="L320" si="28">IF(O320=2,"НЕ","")</f>
        <v/>
      </c>
      <c r="M320" s="68"/>
      <c r="O320" s="2">
        <f>'Образац листе'!N320</f>
        <v>0</v>
      </c>
      <c r="P320" s="2" t="str">
        <f>IF(O319=1, "0", "4")</f>
        <v>4</v>
      </c>
      <c r="Q320" s="2">
        <f t="shared" si="26"/>
        <v>0</v>
      </c>
      <c r="R320" s="2"/>
    </row>
    <row r="321" spans="1:24" ht="15.75" customHeight="1" x14ac:dyDescent="0.25">
      <c r="A321" s="118"/>
      <c r="B321" s="118"/>
      <c r="D321" s="115" t="s">
        <v>135</v>
      </c>
      <c r="E321" s="115"/>
      <c r="F321" s="115"/>
      <c r="G321" s="115"/>
      <c r="H321" s="48" t="s">
        <v>335</v>
      </c>
      <c r="I321" s="99">
        <f>'Образац листе'!I321</f>
        <v>0</v>
      </c>
      <c r="J321" s="48" t="s">
        <v>334</v>
      </c>
      <c r="K321" s="154">
        <f>'Образац листе'!K321:L321</f>
        <v>0</v>
      </c>
      <c r="L321" s="154"/>
      <c r="M321" s="68"/>
      <c r="R321" s="2"/>
    </row>
    <row r="322" spans="1:24" ht="15.75" customHeight="1" x14ac:dyDescent="0.25">
      <c r="A322" s="118"/>
      <c r="B322" s="118"/>
      <c r="D322" s="115" t="s">
        <v>135</v>
      </c>
      <c r="E322" s="115"/>
      <c r="F322" s="115"/>
      <c r="G322" s="115"/>
      <c r="H322" s="48" t="s">
        <v>335</v>
      </c>
      <c r="I322" s="99">
        <f>'Образац листе'!I322</f>
        <v>0</v>
      </c>
      <c r="J322" s="48" t="s">
        <v>334</v>
      </c>
      <c r="K322" s="154">
        <f>'Образац листе'!K322:L322</f>
        <v>0</v>
      </c>
      <c r="L322" s="154"/>
      <c r="M322" s="68"/>
      <c r="R322" s="2"/>
    </row>
    <row r="323" spans="1:24" ht="5.0999999999999996" customHeight="1" x14ac:dyDescent="0.25"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82"/>
      <c r="R323" s="2"/>
    </row>
    <row r="324" spans="1:24" ht="31.5" customHeight="1" x14ac:dyDescent="0.25">
      <c r="A324" s="54" t="s">
        <v>239</v>
      </c>
      <c r="B324" s="134" t="s">
        <v>136</v>
      </c>
      <c r="C324" s="134"/>
      <c r="D324" s="134"/>
      <c r="E324" s="134"/>
      <c r="F324" s="134"/>
      <c r="G324" s="134"/>
      <c r="H324" s="134"/>
      <c r="I324" s="134"/>
      <c r="J324" s="134"/>
      <c r="K324" s="9" t="str">
        <f>IF(O324=1,"ДА","")</f>
        <v/>
      </c>
      <c r="L324" s="10" t="str">
        <f>IF(O324=2,"НЕ","")</f>
        <v/>
      </c>
      <c r="M324" s="68"/>
      <c r="O324" s="2">
        <f>'Образац листе'!N324</f>
        <v>0</v>
      </c>
      <c r="P324" s="2">
        <v>2</v>
      </c>
      <c r="Q324" s="2">
        <f t="shared" si="26"/>
        <v>0</v>
      </c>
      <c r="R324" s="2"/>
    </row>
    <row r="325" spans="1:24" ht="5.0999999999999996" customHeight="1" x14ac:dyDescent="0.25"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82"/>
      <c r="R325" s="2"/>
    </row>
    <row r="326" spans="1:24" ht="31.5" customHeight="1" x14ac:dyDescent="0.25">
      <c r="A326" s="54" t="s">
        <v>240</v>
      </c>
      <c r="B326" s="134" t="s">
        <v>137</v>
      </c>
      <c r="C326" s="134"/>
      <c r="D326" s="134"/>
      <c r="E326" s="134"/>
      <c r="F326" s="134"/>
      <c r="G326" s="134"/>
      <c r="H326" s="134"/>
      <c r="I326" s="134"/>
      <c r="J326" s="134"/>
      <c r="K326" s="9" t="str">
        <f>IF(O326=1,"ДА","")</f>
        <v/>
      </c>
      <c r="L326" s="10" t="str">
        <f>IF(O326=2,"НЕ","")</f>
        <v/>
      </c>
      <c r="M326" s="68"/>
      <c r="O326" s="2">
        <f>'Образац листе'!N326</f>
        <v>0</v>
      </c>
      <c r="P326" s="2">
        <v>2</v>
      </c>
      <c r="Q326" s="2">
        <f t="shared" si="26"/>
        <v>0</v>
      </c>
      <c r="R326" s="2"/>
      <c r="X326" s="3"/>
    </row>
    <row r="327" spans="1:24" ht="15.75" customHeight="1" x14ac:dyDescent="0.25">
      <c r="A327" s="118"/>
      <c r="B327" s="118"/>
      <c r="C327" s="134" t="s">
        <v>113</v>
      </c>
      <c r="D327" s="134"/>
      <c r="E327" s="134"/>
      <c r="F327" s="134"/>
      <c r="G327" s="134"/>
      <c r="H327" s="134"/>
      <c r="I327" s="134"/>
      <c r="J327" s="134"/>
      <c r="K327" s="166">
        <f>'Образац листе'!K327:L327</f>
        <v>0</v>
      </c>
      <c r="L327" s="166"/>
      <c r="M327" s="68"/>
      <c r="R327" s="2"/>
    </row>
    <row r="328" spans="1:24" ht="15.75" customHeight="1" x14ac:dyDescent="0.25">
      <c r="A328" s="118"/>
      <c r="B328" s="118"/>
      <c r="C328" s="134" t="s">
        <v>38</v>
      </c>
      <c r="D328" s="134"/>
      <c r="E328" s="134"/>
      <c r="F328" s="134"/>
      <c r="G328" s="134"/>
      <c r="H328" s="48" t="s">
        <v>335</v>
      </c>
      <c r="I328" s="99">
        <f>'Образац листе'!I328</f>
        <v>0</v>
      </c>
      <c r="J328" s="48" t="s">
        <v>334</v>
      </c>
      <c r="K328" s="154">
        <f>'Образац листе'!K328:L328</f>
        <v>0</v>
      </c>
      <c r="L328" s="154"/>
      <c r="M328" s="68"/>
      <c r="R328" s="2"/>
    </row>
    <row r="329" spans="1:24" ht="15.75" customHeight="1" x14ac:dyDescent="0.25">
      <c r="A329" s="118"/>
      <c r="B329" s="118"/>
      <c r="C329" s="134"/>
      <c r="D329" s="134"/>
      <c r="E329" s="134"/>
      <c r="F329" s="134"/>
      <c r="G329" s="134"/>
      <c r="H329" s="48" t="s">
        <v>335</v>
      </c>
      <c r="I329" s="99">
        <f>'Образац листе'!I329</f>
        <v>0</v>
      </c>
      <c r="J329" s="48" t="s">
        <v>334</v>
      </c>
      <c r="K329" s="154">
        <f>'Образац листе'!K329:L329</f>
        <v>0</v>
      </c>
      <c r="L329" s="154"/>
      <c r="M329" s="68"/>
      <c r="R329" s="2"/>
    </row>
    <row r="330" spans="1:24" ht="15.75" customHeight="1" x14ac:dyDescent="0.25">
      <c r="A330" s="118"/>
      <c r="B330" s="118"/>
      <c r="C330" s="134"/>
      <c r="D330" s="134"/>
      <c r="E330" s="134"/>
      <c r="F330" s="134"/>
      <c r="G330" s="134"/>
      <c r="H330" s="48" t="s">
        <v>335</v>
      </c>
      <c r="I330" s="99">
        <f>'Образац листе'!I330</f>
        <v>0</v>
      </c>
      <c r="J330" s="48" t="s">
        <v>334</v>
      </c>
      <c r="K330" s="154">
        <f>'Образац листе'!K330:L330</f>
        <v>0</v>
      </c>
      <c r="L330" s="154"/>
      <c r="M330" s="68"/>
      <c r="R330" s="2"/>
    </row>
    <row r="331" spans="1:24" ht="15.75" customHeight="1" x14ac:dyDescent="0.25">
      <c r="A331" s="118"/>
      <c r="B331" s="118"/>
      <c r="C331" s="134"/>
      <c r="D331" s="134"/>
      <c r="E331" s="134"/>
      <c r="F331" s="134"/>
      <c r="G331" s="134"/>
      <c r="H331" s="48" t="s">
        <v>335</v>
      </c>
      <c r="I331" s="99">
        <f>'Образац листе'!I331</f>
        <v>0</v>
      </c>
      <c r="J331" s="48" t="s">
        <v>334</v>
      </c>
      <c r="K331" s="154">
        <f>'Образац листе'!K331:L331</f>
        <v>0</v>
      </c>
      <c r="L331" s="154"/>
      <c r="M331" s="68"/>
      <c r="R331" s="2"/>
    </row>
    <row r="332" spans="1:24" ht="5.0999999999999996" customHeight="1" x14ac:dyDescent="0.25"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82"/>
      <c r="R332" s="2"/>
    </row>
    <row r="333" spans="1:24" ht="15.75" customHeight="1" x14ac:dyDescent="0.25">
      <c r="A333" s="54" t="s">
        <v>241</v>
      </c>
      <c r="B333" s="134" t="s">
        <v>138</v>
      </c>
      <c r="C333" s="134"/>
      <c r="D333" s="134"/>
      <c r="E333" s="134"/>
      <c r="F333" s="134"/>
      <c r="G333" s="134"/>
      <c r="H333" s="134"/>
      <c r="I333" s="134"/>
      <c r="J333" s="134"/>
      <c r="K333" s="9" t="str">
        <f>IF(O333=1,"ДА","")</f>
        <v/>
      </c>
      <c r="L333" s="10" t="str">
        <f>IF(O333=2,"НЕ","")</f>
        <v/>
      </c>
      <c r="M333" s="68"/>
      <c r="O333" s="2">
        <f>'Образац листе'!N333</f>
        <v>0</v>
      </c>
      <c r="P333" s="2">
        <v>4</v>
      </c>
      <c r="Q333" s="2">
        <f t="shared" si="26"/>
        <v>0</v>
      </c>
      <c r="R333" s="2"/>
    </row>
    <row r="334" spans="1:24" ht="15.75" customHeight="1" x14ac:dyDescent="0.25">
      <c r="A334" s="118"/>
      <c r="B334" s="118"/>
      <c r="C334" s="134" t="s">
        <v>305</v>
      </c>
      <c r="D334" s="134"/>
      <c r="E334" s="134"/>
      <c r="F334" s="134"/>
      <c r="G334" s="134"/>
      <c r="H334" s="134"/>
      <c r="I334" s="134"/>
      <c r="J334" s="134"/>
      <c r="K334" s="134"/>
      <c r="L334" s="134"/>
      <c r="M334" s="42"/>
      <c r="R334" s="2"/>
    </row>
    <row r="335" spans="1:24" ht="15.75" customHeight="1" x14ac:dyDescent="0.25">
      <c r="A335" s="118"/>
      <c r="B335" s="118"/>
      <c r="C335" s="166" t="str">
        <f>'Образац листе'!C335:L336</f>
        <v>_________________________________________________________________________</v>
      </c>
      <c r="D335" s="166"/>
      <c r="E335" s="166"/>
      <c r="F335" s="166"/>
      <c r="G335" s="166"/>
      <c r="H335" s="166"/>
      <c r="I335" s="166"/>
      <c r="J335" s="166"/>
      <c r="K335" s="166"/>
      <c r="L335" s="166"/>
      <c r="M335" s="67"/>
      <c r="R335" s="2"/>
    </row>
    <row r="336" spans="1:24" ht="15.75" customHeight="1" x14ac:dyDescent="0.25">
      <c r="A336" s="118"/>
      <c r="B336" s="118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26">
        <v>0</v>
      </c>
      <c r="O336" s="2">
        <f>M336</f>
        <v>0</v>
      </c>
      <c r="P336" s="2" t="str">
        <f>IF(O333=2, "0", "2")</f>
        <v>2</v>
      </c>
      <c r="Q336" s="2">
        <f>O336*P336</f>
        <v>0</v>
      </c>
      <c r="R336" s="2"/>
    </row>
    <row r="337" spans="1:23" ht="15.75" customHeight="1" x14ac:dyDescent="0.25">
      <c r="A337" s="118"/>
      <c r="B337" s="118"/>
      <c r="C337" s="134" t="s">
        <v>76</v>
      </c>
      <c r="D337" s="134"/>
      <c r="E337" s="134"/>
      <c r="F337" s="134"/>
      <c r="G337" s="134"/>
      <c r="H337" s="134"/>
      <c r="I337" s="134"/>
      <c r="J337" s="134"/>
      <c r="K337" s="9" t="str">
        <f>IF(O337=1,"ДА","")</f>
        <v/>
      </c>
      <c r="L337" s="10" t="str">
        <f>IF(O337=2,"НЕ","")</f>
        <v/>
      </c>
      <c r="M337" s="68"/>
      <c r="O337" s="2">
        <f>'Образац листе'!N337</f>
        <v>0</v>
      </c>
      <c r="P337" s="2" t="str">
        <f>IF(O333=2, "0", "2")</f>
        <v>2</v>
      </c>
      <c r="Q337" s="2">
        <f t="shared" si="26"/>
        <v>0</v>
      </c>
      <c r="R337" s="2"/>
    </row>
    <row r="338" spans="1:23" ht="5.0999999999999996" customHeight="1" x14ac:dyDescent="0.25"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82"/>
      <c r="R338" s="2"/>
    </row>
    <row r="339" spans="1:23" ht="15.75" customHeight="1" x14ac:dyDescent="0.25">
      <c r="A339" s="54" t="s">
        <v>242</v>
      </c>
      <c r="B339" s="134" t="s">
        <v>139</v>
      </c>
      <c r="C339" s="134"/>
      <c r="D339" s="134"/>
      <c r="E339" s="134"/>
      <c r="F339" s="134"/>
      <c r="G339" s="134"/>
      <c r="H339" s="134"/>
      <c r="I339" s="134"/>
      <c r="J339" s="134"/>
      <c r="K339" s="9" t="str">
        <f>IF(O339=1,"ДА","")</f>
        <v/>
      </c>
      <c r="L339" s="10" t="str">
        <f>IF(O339=2,"НЕ","")</f>
        <v/>
      </c>
      <c r="M339" s="68"/>
      <c r="O339" s="2">
        <f>'Образац листе'!N339</f>
        <v>0</v>
      </c>
      <c r="P339" s="2">
        <v>4</v>
      </c>
      <c r="Q339" s="2">
        <f t="shared" ref="Q339" si="29">IF(O339=1, "0", O339*P339)</f>
        <v>0</v>
      </c>
      <c r="R339" s="2"/>
    </row>
    <row r="340" spans="1:23" ht="15.75" customHeight="1" x14ac:dyDescent="0.25">
      <c r="A340" s="118"/>
      <c r="B340" s="118"/>
      <c r="C340" s="134" t="s">
        <v>306</v>
      </c>
      <c r="D340" s="134"/>
      <c r="E340" s="134"/>
      <c r="F340" s="134"/>
      <c r="G340" s="134"/>
      <c r="H340" s="134"/>
      <c r="I340" s="134"/>
      <c r="J340" s="134"/>
      <c r="K340" s="134"/>
      <c r="L340" s="134"/>
      <c r="M340" s="42"/>
      <c r="R340" s="2"/>
    </row>
    <row r="341" spans="1:23" ht="15.75" customHeight="1" x14ac:dyDescent="0.25">
      <c r="A341" s="118"/>
      <c r="B341" s="118"/>
      <c r="C341" s="166" t="str">
        <f>'Образац листе'!C341:L342</f>
        <v>_________________________________________________________________________</v>
      </c>
      <c r="D341" s="166"/>
      <c r="E341" s="166"/>
      <c r="F341" s="166"/>
      <c r="G341" s="166"/>
      <c r="H341" s="166"/>
      <c r="I341" s="166"/>
      <c r="J341" s="166"/>
      <c r="K341" s="166"/>
      <c r="L341" s="166"/>
      <c r="M341" s="67"/>
      <c r="R341" s="2"/>
    </row>
    <row r="342" spans="1:23" ht="15.75" customHeight="1" x14ac:dyDescent="0.25">
      <c r="A342" s="118"/>
      <c r="B342" s="118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26">
        <v>0</v>
      </c>
      <c r="O342" s="2">
        <f>M342</f>
        <v>0</v>
      </c>
      <c r="P342" s="2" t="str">
        <f>IF(O339=2, "0", "2")</f>
        <v>2</v>
      </c>
      <c r="Q342" s="2">
        <f>O342*P342</f>
        <v>0</v>
      </c>
      <c r="R342" s="2"/>
    </row>
    <row r="343" spans="1:23" ht="15.75" customHeight="1" x14ac:dyDescent="0.25">
      <c r="A343" s="118"/>
      <c r="B343" s="118"/>
      <c r="C343" s="134" t="s">
        <v>76</v>
      </c>
      <c r="D343" s="134"/>
      <c r="E343" s="134"/>
      <c r="F343" s="134"/>
      <c r="G343" s="134"/>
      <c r="H343" s="134"/>
      <c r="I343" s="134"/>
      <c r="J343" s="134"/>
      <c r="K343" s="9" t="str">
        <f>IF(O343=1,"ДА","")</f>
        <v/>
      </c>
      <c r="L343" s="10" t="str">
        <f>IF(O343=2,"НЕ","")</f>
        <v/>
      </c>
      <c r="M343" s="68"/>
      <c r="O343" s="2">
        <f>'Образац листе'!N343</f>
        <v>0</v>
      </c>
      <c r="P343" s="2" t="str">
        <f>IF(O339=2, "0", "2")</f>
        <v>2</v>
      </c>
      <c r="Q343" s="2">
        <f t="shared" ref="Q343" si="30">IF(O343=1, "0", O343*P343)</f>
        <v>0</v>
      </c>
      <c r="R343" s="2"/>
    </row>
    <row r="344" spans="1:23" ht="5.0999999999999996" customHeight="1" x14ac:dyDescent="0.25"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81"/>
      <c r="R344" s="2"/>
    </row>
    <row r="345" spans="1:23" ht="15.75" customHeight="1" x14ac:dyDescent="0.25">
      <c r="A345" s="54" t="s">
        <v>243</v>
      </c>
      <c r="B345" s="134" t="s">
        <v>140</v>
      </c>
      <c r="C345" s="134"/>
      <c r="D345" s="134"/>
      <c r="E345" s="134"/>
      <c r="F345" s="134"/>
      <c r="G345" s="134"/>
      <c r="H345" s="134"/>
      <c r="I345" s="134"/>
      <c r="J345" s="134"/>
      <c r="K345" s="9" t="str">
        <f>IF(O345=1,"ДА","")</f>
        <v/>
      </c>
      <c r="L345" s="10" t="str">
        <f>IF(O345=2,"НЕ","")</f>
        <v/>
      </c>
      <c r="M345" s="68"/>
      <c r="O345" s="2">
        <f>'Образац листе'!N345</f>
        <v>0</v>
      </c>
      <c r="P345" s="2">
        <v>4</v>
      </c>
      <c r="Q345" s="2">
        <f t="shared" ref="Q345" si="31">IF(O345=1, "0", O345*P345)</f>
        <v>0</v>
      </c>
      <c r="R345" s="2"/>
      <c r="S345" s="30"/>
    </row>
    <row r="346" spans="1:23" ht="15.75" customHeight="1" x14ac:dyDescent="0.25">
      <c r="A346" s="118"/>
      <c r="B346" s="118"/>
      <c r="C346" s="134" t="s">
        <v>307</v>
      </c>
      <c r="D346" s="134"/>
      <c r="E346" s="134"/>
      <c r="F346" s="134"/>
      <c r="G346" s="134"/>
      <c r="H346" s="134"/>
      <c r="I346" s="134"/>
      <c r="J346" s="134"/>
      <c r="K346" s="134"/>
      <c r="L346" s="134"/>
      <c r="M346" s="42"/>
      <c r="R346" s="2"/>
    </row>
    <row r="347" spans="1:23" ht="15.75" customHeight="1" x14ac:dyDescent="0.25">
      <c r="A347" s="118"/>
      <c r="B347" s="118"/>
      <c r="C347" s="166" t="str">
        <f>'Образац листе'!C347:L348</f>
        <v>_________________________________________________________________________</v>
      </c>
      <c r="D347" s="166"/>
      <c r="E347" s="166"/>
      <c r="F347" s="166"/>
      <c r="G347" s="166"/>
      <c r="H347" s="166"/>
      <c r="I347" s="166"/>
      <c r="J347" s="166"/>
      <c r="K347" s="166"/>
      <c r="L347" s="166"/>
      <c r="M347" s="67"/>
      <c r="R347" s="2"/>
    </row>
    <row r="348" spans="1:23" ht="15.75" customHeight="1" x14ac:dyDescent="0.25">
      <c r="A348" s="118"/>
      <c r="B348" s="118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26">
        <v>0</v>
      </c>
      <c r="O348" s="2">
        <f>M348</f>
        <v>0</v>
      </c>
      <c r="P348" s="2" t="str">
        <f>IF(O345=2, "0", "2")</f>
        <v>2</v>
      </c>
      <c r="Q348" s="2">
        <f>O348*P348</f>
        <v>0</v>
      </c>
      <c r="R348" s="2"/>
    </row>
    <row r="349" spans="1:23" ht="15.75" customHeight="1" x14ac:dyDescent="0.25">
      <c r="A349" s="118"/>
      <c r="B349" s="118"/>
      <c r="C349" s="134" t="s">
        <v>76</v>
      </c>
      <c r="D349" s="134"/>
      <c r="E349" s="134"/>
      <c r="F349" s="134"/>
      <c r="G349" s="134"/>
      <c r="H349" s="134"/>
      <c r="I349" s="134"/>
      <c r="J349" s="134"/>
      <c r="K349" s="9" t="str">
        <f>IF(O349=1,"ДА","")</f>
        <v/>
      </c>
      <c r="L349" s="10" t="str">
        <f>IF(O349=2,"НЕ","")</f>
        <v/>
      </c>
      <c r="M349" s="68"/>
      <c r="O349" s="2">
        <f>'Образац листе'!N349</f>
        <v>0</v>
      </c>
      <c r="P349" s="2" t="str">
        <f>IF(O345=2, "0", "2")</f>
        <v>2</v>
      </c>
      <c r="Q349" s="2">
        <f t="shared" ref="Q349" si="32">IF(O349=1, "0", O349*P349)</f>
        <v>0</v>
      </c>
      <c r="R349" s="2"/>
      <c r="S349" s="170" t="s">
        <v>271</v>
      </c>
      <c r="T349" s="170"/>
      <c r="U349" s="170"/>
      <c r="V349" s="170"/>
      <c r="W349" s="170"/>
    </row>
    <row r="350" spans="1:23" ht="5.0999999999999996" customHeight="1" x14ac:dyDescent="0.25"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82"/>
      <c r="R350" s="2"/>
      <c r="S350" s="170"/>
      <c r="T350" s="170"/>
      <c r="U350" s="170"/>
      <c r="V350" s="170"/>
      <c r="W350" s="170"/>
    </row>
    <row r="351" spans="1:23" ht="31.5" customHeight="1" x14ac:dyDescent="0.25">
      <c r="A351" s="54" t="s">
        <v>244</v>
      </c>
      <c r="B351" s="134" t="s">
        <v>141</v>
      </c>
      <c r="C351" s="134"/>
      <c r="D351" s="134"/>
      <c r="E351" s="134"/>
      <c r="F351" s="134"/>
      <c r="G351" s="134"/>
      <c r="H351" s="134"/>
      <c r="I351" s="134"/>
      <c r="J351" s="134"/>
      <c r="K351" s="9" t="str">
        <f>IF(O351=1,"ДА","")</f>
        <v/>
      </c>
      <c r="L351" s="10" t="str">
        <f>IF(O351=2,"НЕ","")</f>
        <v/>
      </c>
      <c r="M351" s="68"/>
      <c r="O351" s="2">
        <f>'Образац листе'!N351</f>
        <v>0</v>
      </c>
      <c r="P351" s="2">
        <v>4</v>
      </c>
      <c r="Q351" s="2">
        <f t="shared" ref="Q351" si="33">IF(O351=1, "0", O351*P351)</f>
        <v>0</v>
      </c>
      <c r="R351" s="2"/>
      <c r="S351" s="170"/>
      <c r="T351" s="170"/>
      <c r="U351" s="170"/>
      <c r="V351" s="170"/>
      <c r="W351" s="170"/>
    </row>
    <row r="352" spans="1:23" ht="31.5" customHeight="1" x14ac:dyDescent="0.25">
      <c r="A352" s="118"/>
      <c r="B352" s="118"/>
      <c r="C352" s="134" t="s">
        <v>308</v>
      </c>
      <c r="D352" s="134"/>
      <c r="E352" s="134"/>
      <c r="F352" s="134"/>
      <c r="G352" s="134"/>
      <c r="H352" s="134"/>
      <c r="I352" s="134"/>
      <c r="J352" s="134"/>
      <c r="K352" s="134"/>
      <c r="L352" s="134"/>
      <c r="M352" s="42"/>
      <c r="R352" s="2"/>
      <c r="S352" s="170"/>
      <c r="T352" s="170"/>
      <c r="U352" s="170"/>
      <c r="V352" s="170"/>
      <c r="W352" s="170"/>
    </row>
    <row r="353" spans="1:23" ht="15.75" customHeight="1" x14ac:dyDescent="0.25">
      <c r="A353" s="118"/>
      <c r="B353" s="118"/>
      <c r="C353" s="166" t="str">
        <f>'Образац листе'!C353:L354</f>
        <v>_________________________________________________________________________</v>
      </c>
      <c r="D353" s="166"/>
      <c r="E353" s="166"/>
      <c r="F353" s="166"/>
      <c r="G353" s="166"/>
      <c r="H353" s="166"/>
      <c r="I353" s="166"/>
      <c r="J353" s="166"/>
      <c r="K353" s="166"/>
      <c r="L353" s="166"/>
      <c r="M353" s="67"/>
      <c r="R353" s="2"/>
      <c r="S353" s="170"/>
      <c r="T353" s="170"/>
      <c r="U353" s="170"/>
      <c r="V353" s="170"/>
      <c r="W353" s="170"/>
    </row>
    <row r="354" spans="1:23" ht="15.75" customHeight="1" x14ac:dyDescent="0.25">
      <c r="A354" s="118"/>
      <c r="B354" s="118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26">
        <v>0</v>
      </c>
      <c r="O354" s="2">
        <f>M354</f>
        <v>0</v>
      </c>
      <c r="P354" s="2" t="str">
        <f>IF(O351=2, "0", "2")</f>
        <v>2</v>
      </c>
      <c r="Q354" s="2">
        <f>O354*P354</f>
        <v>0</v>
      </c>
      <c r="R354" s="2"/>
    </row>
    <row r="355" spans="1:23" ht="15.75" customHeight="1" x14ac:dyDescent="0.25">
      <c r="A355" s="118"/>
      <c r="B355" s="118"/>
      <c r="C355" s="134" t="s">
        <v>76</v>
      </c>
      <c r="D355" s="134"/>
      <c r="E355" s="134"/>
      <c r="F355" s="134"/>
      <c r="G355" s="134"/>
      <c r="H355" s="134"/>
      <c r="I355" s="134"/>
      <c r="J355" s="134"/>
      <c r="K355" s="9" t="str">
        <f>IF(O355=1,"ДА","")</f>
        <v/>
      </c>
      <c r="L355" s="10" t="str">
        <f>IF(O355=2,"НЕ","")</f>
        <v/>
      </c>
      <c r="M355" s="68"/>
      <c r="O355" s="2">
        <f>'Образац листе'!N355</f>
        <v>0</v>
      </c>
      <c r="P355" s="2" t="str">
        <f>IF(O351=2, "0", "2")</f>
        <v>2</v>
      </c>
      <c r="Q355" s="2">
        <f t="shared" ref="Q355:Q372" si="34">IF(O355=1, "0", O355*P355)</f>
        <v>0</v>
      </c>
      <c r="R355" s="2"/>
    </row>
    <row r="356" spans="1:23" ht="5.0999999999999996" customHeight="1" x14ac:dyDescent="0.25"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81"/>
      <c r="R356" s="2"/>
    </row>
    <row r="357" spans="1:23" ht="15" customHeight="1" x14ac:dyDescent="0.25">
      <c r="B357" s="18"/>
      <c r="C357" s="18"/>
      <c r="D357" s="18"/>
      <c r="E357" s="18"/>
      <c r="F357" s="18"/>
      <c r="G357" s="19" t="s">
        <v>266</v>
      </c>
      <c r="H357" s="19">
        <f>SUM(Q304:Q355)</f>
        <v>0</v>
      </c>
      <c r="I357" s="20" t="s">
        <v>254</v>
      </c>
      <c r="J357" s="20"/>
      <c r="K357" s="171" t="str">
        <f>IF(H357&lt;=15,"низак", IF(H357&lt;=30,"средњи","висок"))</f>
        <v>низак</v>
      </c>
      <c r="L357" s="171"/>
      <c r="M357" s="86"/>
      <c r="R357" s="2"/>
    </row>
    <row r="358" spans="1:23" ht="5.0999999999999996" customHeight="1" x14ac:dyDescent="0.25"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81"/>
      <c r="R358" s="2"/>
    </row>
    <row r="359" spans="1:23" ht="5.0999999999999996" customHeight="1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81"/>
      <c r="R359" s="2"/>
    </row>
    <row r="360" spans="1:23" ht="17.25" customHeight="1" x14ac:dyDescent="0.25">
      <c r="A360" s="8" t="s">
        <v>184</v>
      </c>
      <c r="B360" s="125" t="s">
        <v>142</v>
      </c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80"/>
      <c r="R360" s="2"/>
    </row>
    <row r="361" spans="1:23" ht="5.0999999999999996" customHeight="1" x14ac:dyDescent="0.25"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81"/>
      <c r="R361" s="2"/>
    </row>
    <row r="362" spans="1:23" ht="15.75" customHeight="1" x14ac:dyDescent="0.25">
      <c r="A362" s="54" t="s">
        <v>245</v>
      </c>
      <c r="B362" s="134" t="s">
        <v>143</v>
      </c>
      <c r="C362" s="134"/>
      <c r="D362" s="134"/>
      <c r="E362" s="134"/>
      <c r="F362" s="134"/>
      <c r="G362" s="134"/>
      <c r="H362" s="134"/>
      <c r="I362" s="134"/>
      <c r="J362" s="134"/>
      <c r="K362" s="9" t="str">
        <f>IF(O362=1,"ДА","")</f>
        <v/>
      </c>
      <c r="L362" s="10" t="str">
        <f>IF(O362=2,"НЕ","")</f>
        <v/>
      </c>
      <c r="M362" s="68"/>
      <c r="O362" s="2">
        <f>'Образац листе'!N362</f>
        <v>0</v>
      </c>
      <c r="P362" s="2">
        <v>2</v>
      </c>
      <c r="Q362" s="2">
        <f t="shared" si="34"/>
        <v>0</v>
      </c>
      <c r="R362" s="2"/>
    </row>
    <row r="363" spans="1:23" ht="5.0999999999999996" customHeight="1" x14ac:dyDescent="0.25"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82"/>
      <c r="R363" s="2"/>
    </row>
    <row r="364" spans="1:23" ht="15.75" customHeight="1" x14ac:dyDescent="0.25">
      <c r="A364" s="54" t="s">
        <v>246</v>
      </c>
      <c r="B364" s="134" t="s">
        <v>144</v>
      </c>
      <c r="C364" s="134"/>
      <c r="D364" s="134"/>
      <c r="E364" s="134"/>
      <c r="F364" s="134"/>
      <c r="G364" s="134"/>
      <c r="H364" s="134"/>
      <c r="I364" s="134"/>
      <c r="J364" s="134"/>
      <c r="K364" s="9" t="str">
        <f>IF(O364=1,"ДА","")</f>
        <v/>
      </c>
      <c r="L364" s="10" t="str">
        <f>IF(O364=2,"НЕ","")</f>
        <v/>
      </c>
      <c r="M364" s="68"/>
      <c r="O364" s="2">
        <f>'Образац листе'!N364</f>
        <v>0</v>
      </c>
      <c r="P364" s="2">
        <v>2</v>
      </c>
      <c r="Q364" s="2">
        <f t="shared" si="34"/>
        <v>0</v>
      </c>
      <c r="R364" s="2"/>
      <c r="S364" s="170" t="s">
        <v>270</v>
      </c>
      <c r="T364" s="170"/>
      <c r="U364" s="170"/>
      <c r="V364" s="170"/>
      <c r="W364" s="170"/>
    </row>
    <row r="365" spans="1:23" ht="5.0999999999999996" customHeight="1" x14ac:dyDescent="0.25"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82"/>
      <c r="R365" s="2"/>
      <c r="S365" s="170"/>
      <c r="T365" s="170"/>
      <c r="U365" s="170"/>
      <c r="V365" s="170"/>
      <c r="W365" s="170"/>
    </row>
    <row r="366" spans="1:23" ht="15.75" customHeight="1" x14ac:dyDescent="0.25">
      <c r="A366" s="54" t="s">
        <v>247</v>
      </c>
      <c r="B366" s="134" t="s">
        <v>145</v>
      </c>
      <c r="C366" s="134"/>
      <c r="D366" s="134"/>
      <c r="E366" s="134"/>
      <c r="F366" s="134"/>
      <c r="G366" s="134"/>
      <c r="H366" s="134"/>
      <c r="I366" s="134"/>
      <c r="J366" s="134"/>
      <c r="K366" s="9" t="str">
        <f>IF(O366=1,"ДА","")</f>
        <v/>
      </c>
      <c r="L366" s="10" t="str">
        <f>IF(O366=2,"НЕ","")</f>
        <v/>
      </c>
      <c r="M366" s="68"/>
      <c r="O366" s="2">
        <f>'Образац листе'!N366</f>
        <v>0</v>
      </c>
      <c r="P366" s="2">
        <v>2</v>
      </c>
      <c r="Q366" s="2">
        <f t="shared" si="34"/>
        <v>0</v>
      </c>
      <c r="R366" s="2"/>
      <c r="S366" s="170"/>
      <c r="T366" s="170"/>
      <c r="U366" s="170"/>
      <c r="V366" s="170"/>
      <c r="W366" s="170"/>
    </row>
    <row r="367" spans="1:23" ht="5.0999999999999996" customHeight="1" x14ac:dyDescent="0.25"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82"/>
      <c r="R367" s="2"/>
      <c r="S367" s="170"/>
      <c r="T367" s="170"/>
      <c r="U367" s="170"/>
      <c r="V367" s="170"/>
      <c r="W367" s="170"/>
    </row>
    <row r="368" spans="1:23" ht="15.75" customHeight="1" x14ac:dyDescent="0.25">
      <c r="A368" s="54" t="s">
        <v>248</v>
      </c>
      <c r="B368" s="134" t="s">
        <v>146</v>
      </c>
      <c r="C368" s="134"/>
      <c r="D368" s="134"/>
      <c r="E368" s="134"/>
      <c r="F368" s="134"/>
      <c r="G368" s="134"/>
      <c r="H368" s="134"/>
      <c r="I368" s="134"/>
      <c r="J368" s="134"/>
      <c r="K368" s="9" t="str">
        <f>IF(O368=1,"ДА","")</f>
        <v/>
      </c>
      <c r="L368" s="10" t="str">
        <f>IF(O368=2,"НЕ","")</f>
        <v/>
      </c>
      <c r="M368" s="68"/>
      <c r="O368" s="2">
        <f>'Образац листе'!N368</f>
        <v>0</v>
      </c>
      <c r="P368" s="2">
        <v>4</v>
      </c>
      <c r="Q368" s="2">
        <f t="shared" si="34"/>
        <v>0</v>
      </c>
      <c r="R368" s="2"/>
      <c r="S368" s="170"/>
      <c r="T368" s="170"/>
      <c r="U368" s="170"/>
      <c r="V368" s="170"/>
      <c r="W368" s="170"/>
    </row>
    <row r="369" spans="1:23" ht="5.0999999999999996" customHeight="1" x14ac:dyDescent="0.25"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82"/>
      <c r="R369" s="2"/>
    </row>
    <row r="370" spans="1:23" ht="15.75" customHeight="1" x14ac:dyDescent="0.25">
      <c r="A370" s="54" t="s">
        <v>249</v>
      </c>
      <c r="B370" s="134" t="s">
        <v>147</v>
      </c>
      <c r="C370" s="134"/>
      <c r="D370" s="134"/>
      <c r="E370" s="134"/>
      <c r="F370" s="134"/>
      <c r="G370" s="134"/>
      <c r="H370" s="134"/>
      <c r="I370" s="134"/>
      <c r="J370" s="134"/>
      <c r="K370" s="9" t="str">
        <f>IF(O370=1,"ДА","")</f>
        <v/>
      </c>
      <c r="L370" s="10" t="str">
        <f>IF(O370=2,"НЕ","")</f>
        <v/>
      </c>
      <c r="M370" s="68"/>
      <c r="O370" s="2">
        <f>'Образац листе'!N370</f>
        <v>0</v>
      </c>
      <c r="P370" s="2">
        <v>4</v>
      </c>
      <c r="Q370" s="2">
        <f t="shared" si="34"/>
        <v>0</v>
      </c>
      <c r="R370" s="2"/>
    </row>
    <row r="371" spans="1:23" ht="5.0999999999999996" customHeight="1" x14ac:dyDescent="0.25"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82"/>
      <c r="R371" s="2"/>
    </row>
    <row r="372" spans="1:23" ht="15.75" customHeight="1" x14ac:dyDescent="0.25">
      <c r="A372" s="54" t="s">
        <v>250</v>
      </c>
      <c r="B372" s="134" t="s">
        <v>148</v>
      </c>
      <c r="C372" s="134"/>
      <c r="D372" s="134"/>
      <c r="E372" s="134"/>
      <c r="F372" s="134"/>
      <c r="G372" s="134"/>
      <c r="H372" s="134"/>
      <c r="I372" s="134"/>
      <c r="J372" s="134"/>
      <c r="K372" s="9" t="str">
        <f>IF(O372=1,"ДА","")</f>
        <v/>
      </c>
      <c r="L372" s="10" t="str">
        <f>IF(O372=2,"НЕ","")</f>
        <v/>
      </c>
      <c r="M372" s="68"/>
      <c r="O372" s="2">
        <f>'Образац листе'!N372</f>
        <v>0</v>
      </c>
      <c r="P372" s="2">
        <v>1</v>
      </c>
      <c r="Q372" s="2">
        <f t="shared" si="34"/>
        <v>0</v>
      </c>
      <c r="R372" s="2"/>
      <c r="S372" s="3"/>
      <c r="T372" s="3"/>
      <c r="U372" s="3"/>
      <c r="V372" s="3"/>
      <c r="W372" s="3"/>
    </row>
    <row r="373" spans="1:23" ht="5.0999999999999996" customHeight="1" x14ac:dyDescent="0.25"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82"/>
      <c r="R373" s="2"/>
    </row>
    <row r="374" spans="1:23" ht="15" customHeight="1" x14ac:dyDescent="0.25">
      <c r="B374" s="31"/>
      <c r="C374" s="31"/>
      <c r="D374" s="31"/>
      <c r="E374" s="31"/>
      <c r="F374" s="31"/>
      <c r="G374" s="19" t="s">
        <v>267</v>
      </c>
      <c r="H374" s="19">
        <f>SUM(Q362:Q372)</f>
        <v>0</v>
      </c>
      <c r="I374" s="20" t="s">
        <v>254</v>
      </c>
      <c r="J374" s="20"/>
      <c r="K374" s="171" t="str">
        <f>IF(H374&lt;=6,"низак", IF(H374&lt;=12,"средњи","висок"))</f>
        <v>низак</v>
      </c>
      <c r="L374" s="171"/>
      <c r="M374" s="86"/>
      <c r="R374" s="2"/>
    </row>
    <row r="375" spans="1:23" ht="5.0999999999999996" customHeight="1" x14ac:dyDescent="0.25"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82"/>
      <c r="R375" s="2"/>
    </row>
    <row r="376" spans="1:23" ht="5.0999999999999996" customHeight="1" x14ac:dyDescent="0.25"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82"/>
      <c r="R376" s="2"/>
    </row>
    <row r="377" spans="1:23" ht="17.25" customHeight="1" x14ac:dyDescent="0.25">
      <c r="A377" s="8" t="s">
        <v>185</v>
      </c>
      <c r="B377" s="125" t="s">
        <v>149</v>
      </c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80"/>
      <c r="R377" s="2"/>
      <c r="S377" s="170" t="s">
        <v>269</v>
      </c>
      <c r="T377" s="170"/>
      <c r="U377" s="170"/>
      <c r="V377" s="170"/>
      <c r="W377" s="170"/>
    </row>
    <row r="378" spans="1:23" ht="5.0999999999999996" customHeight="1" x14ac:dyDescent="0.25"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88"/>
      <c r="R378" s="2"/>
      <c r="S378" s="170"/>
      <c r="T378" s="170"/>
      <c r="U378" s="170"/>
      <c r="V378" s="170"/>
      <c r="W378" s="170"/>
    </row>
    <row r="379" spans="1:23" ht="31.5" customHeight="1" x14ac:dyDescent="0.25">
      <c r="A379" s="54" t="s">
        <v>251</v>
      </c>
      <c r="B379" s="134" t="s">
        <v>150</v>
      </c>
      <c r="C379" s="134"/>
      <c r="D379" s="134"/>
      <c r="E379" s="134"/>
      <c r="F379" s="134"/>
      <c r="G379" s="134"/>
      <c r="H379" s="134"/>
      <c r="I379" s="134"/>
      <c r="J379" s="134"/>
      <c r="K379" s="9" t="str">
        <f t="shared" ref="K379:K381" si="35">IF(O379=1,"ДА","")</f>
        <v/>
      </c>
      <c r="L379" s="10" t="str">
        <f t="shared" ref="L379:L381" si="36">IF(O379=2,"НЕ","")</f>
        <v/>
      </c>
      <c r="M379" s="68"/>
      <c r="O379" s="2">
        <f>'Образац листе'!N379</f>
        <v>0</v>
      </c>
      <c r="P379" s="2">
        <v>2</v>
      </c>
      <c r="Q379" s="2">
        <f>IF(O379=2, "0", O379*P379)</f>
        <v>0</v>
      </c>
      <c r="R379" s="2"/>
      <c r="S379" s="170"/>
      <c r="T379" s="170"/>
      <c r="U379" s="170"/>
      <c r="V379" s="170"/>
      <c r="W379" s="170"/>
    </row>
    <row r="380" spans="1:23" ht="15.75" customHeight="1" x14ac:dyDescent="0.25">
      <c r="A380" s="118"/>
      <c r="B380" s="118"/>
      <c r="C380" s="134" t="s">
        <v>151</v>
      </c>
      <c r="D380" s="134"/>
      <c r="E380" s="134"/>
      <c r="F380" s="134"/>
      <c r="G380" s="134"/>
      <c r="H380" s="134"/>
      <c r="I380" s="134"/>
      <c r="J380" s="134"/>
      <c r="K380" s="9" t="str">
        <f t="shared" si="35"/>
        <v/>
      </c>
      <c r="L380" s="10" t="str">
        <f t="shared" si="36"/>
        <v/>
      </c>
      <c r="M380" s="68"/>
      <c r="O380" s="2">
        <f>'Образац листе'!N380</f>
        <v>0</v>
      </c>
      <c r="P380" s="2" t="str">
        <f>IF(O379=2, "0", "2")</f>
        <v>2</v>
      </c>
      <c r="Q380" s="2">
        <f>IF(O380=1, "0", O380*P380)</f>
        <v>0</v>
      </c>
      <c r="R380" s="2"/>
    </row>
    <row r="381" spans="1:23" ht="15.75" customHeight="1" x14ac:dyDescent="0.25">
      <c r="A381" s="118"/>
      <c r="B381" s="118"/>
      <c r="C381" s="134" t="s">
        <v>152</v>
      </c>
      <c r="D381" s="134"/>
      <c r="E381" s="134"/>
      <c r="F381" s="134"/>
      <c r="G381" s="134"/>
      <c r="H381" s="134"/>
      <c r="I381" s="134"/>
      <c r="J381" s="134"/>
      <c r="K381" s="9" t="str">
        <f t="shared" si="35"/>
        <v/>
      </c>
      <c r="L381" s="10" t="str">
        <f t="shared" si="36"/>
        <v/>
      </c>
      <c r="M381" s="68"/>
      <c r="O381" s="2">
        <f>'Образац листе'!N381</f>
        <v>0</v>
      </c>
      <c r="P381" s="2" t="str">
        <f>IF(O379=2, "0", "2")</f>
        <v>2</v>
      </c>
      <c r="Q381" s="2">
        <f>IF(O381=1, "0", O381*P381)</f>
        <v>0</v>
      </c>
      <c r="R381" s="2"/>
    </row>
    <row r="382" spans="1:23" ht="5.0999999999999996" customHeight="1" x14ac:dyDescent="0.25"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42"/>
      <c r="R382" s="2"/>
    </row>
    <row r="383" spans="1:23" ht="15" customHeight="1" x14ac:dyDescent="0.25">
      <c r="B383" s="33"/>
      <c r="C383" s="33"/>
      <c r="D383" s="33"/>
      <c r="E383" s="33"/>
      <c r="F383" s="33"/>
      <c r="G383" s="19" t="s">
        <v>268</v>
      </c>
      <c r="H383" s="19">
        <f>SUM(Q379:Q381)</f>
        <v>0</v>
      </c>
      <c r="I383" s="20" t="s">
        <v>254</v>
      </c>
      <c r="J383" s="20"/>
      <c r="K383" s="171" t="str">
        <f>IF(H383&lt;=3,"низак", IF(H383&lt;=6,"средњи","висок"))</f>
        <v>низак</v>
      </c>
      <c r="L383" s="171"/>
      <c r="M383" s="86"/>
      <c r="R383" s="2"/>
    </row>
    <row r="384" spans="1:23" ht="5.0999999999999996" customHeight="1" x14ac:dyDescent="0.25"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42"/>
      <c r="R384" s="2"/>
    </row>
    <row r="385" spans="1:21" ht="5.0999999999999996" customHeight="1" x14ac:dyDescent="0.25"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89"/>
      <c r="R385" s="2"/>
    </row>
    <row r="386" spans="1:21" ht="31.5" customHeight="1" x14ac:dyDescent="0.25">
      <c r="B386" s="142" t="s">
        <v>298</v>
      </c>
      <c r="C386" s="142"/>
      <c r="D386" s="177" t="str">
        <f>'Образац листе'!D386:F386</f>
        <v>_____________________</v>
      </c>
      <c r="E386" s="177"/>
      <c r="F386" s="177"/>
      <c r="G386" s="34"/>
      <c r="H386" s="34"/>
      <c r="I386" s="34"/>
      <c r="J386" s="34"/>
      <c r="K386" s="34"/>
      <c r="L386" s="34"/>
      <c r="M386" s="90"/>
      <c r="N386" s="53"/>
      <c r="O386" s="41"/>
      <c r="P386" s="41"/>
      <c r="Q386" s="41"/>
      <c r="R386" s="41"/>
      <c r="S386" s="30"/>
      <c r="T386" s="30"/>
      <c r="U386" s="30"/>
    </row>
    <row r="387" spans="1:21" x14ac:dyDescent="0.25"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89"/>
      <c r="R387" s="2"/>
    </row>
    <row r="388" spans="1:21" ht="31.5" customHeight="1" x14ac:dyDescent="0.25">
      <c r="B388" s="142" t="s">
        <v>275</v>
      </c>
      <c r="C388" s="142"/>
      <c r="D388" s="142"/>
      <c r="E388" s="176" t="str">
        <f>'Образац листе'!E388:F388</f>
        <v>_____________</v>
      </c>
      <c r="F388" s="176"/>
      <c r="G388" s="142" t="s">
        <v>299</v>
      </c>
      <c r="H388" s="142"/>
      <c r="I388" s="177" t="str">
        <f>'Образац листе'!I388:L388</f>
        <v>___________________________</v>
      </c>
      <c r="J388" s="177"/>
      <c r="K388" s="177"/>
      <c r="L388" s="177"/>
      <c r="M388" s="91"/>
      <c r="Q388" s="2" t="e">
        <f t="shared" ref="Q388" si="37">SUM(Q1:Q387)</f>
        <v>#DIV/0!</v>
      </c>
      <c r="R388" s="2"/>
    </row>
    <row r="389" spans="1:21" x14ac:dyDescent="0.2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87"/>
    </row>
    <row r="390" spans="1:21" ht="15.75" x14ac:dyDescent="0.25">
      <c r="B390" s="6"/>
    </row>
    <row r="392" spans="1:21" s="2" customFormat="1" ht="30" customHeight="1" x14ac:dyDescent="0.25">
      <c r="A392" s="54"/>
      <c r="B392" s="19" t="s">
        <v>252</v>
      </c>
      <c r="C392" s="174" t="s">
        <v>2</v>
      </c>
      <c r="D392" s="174"/>
      <c r="E392" s="174"/>
      <c r="F392" s="174"/>
      <c r="G392" s="35">
        <f>H113</f>
        <v>8</v>
      </c>
      <c r="H392" s="36" t="s">
        <v>254</v>
      </c>
      <c r="I392" s="36"/>
      <c r="J392" s="171" t="str">
        <f>K113</f>
        <v>низак</v>
      </c>
      <c r="K392" s="171"/>
      <c r="M392" s="41"/>
      <c r="N392" s="52"/>
    </row>
    <row r="393" spans="1:21" s="2" customFormat="1" ht="30" customHeight="1" x14ac:dyDescent="0.25">
      <c r="A393" s="54"/>
      <c r="B393" s="19" t="s">
        <v>256</v>
      </c>
      <c r="C393" s="174" t="s">
        <v>43</v>
      </c>
      <c r="D393" s="174"/>
      <c r="E393" s="174"/>
      <c r="F393" s="174"/>
      <c r="G393" s="35">
        <f>H138</f>
        <v>0</v>
      </c>
      <c r="H393" s="36" t="s">
        <v>254</v>
      </c>
      <c r="I393" s="36"/>
      <c r="J393" s="171" t="str">
        <f>K138</f>
        <v>низак</v>
      </c>
      <c r="K393" s="171"/>
      <c r="M393" s="41"/>
      <c r="N393" s="52"/>
    </row>
    <row r="394" spans="1:21" s="2" customFormat="1" ht="30" customHeight="1" x14ac:dyDescent="0.25">
      <c r="A394" s="54"/>
      <c r="B394" s="19" t="s">
        <v>262</v>
      </c>
      <c r="C394" s="174" t="s">
        <v>52</v>
      </c>
      <c r="D394" s="174"/>
      <c r="E394" s="174"/>
      <c r="F394" s="174"/>
      <c r="G394" s="35" t="e">
        <f>H191</f>
        <v>#DIV/0!</v>
      </c>
      <c r="H394" s="36" t="s">
        <v>254</v>
      </c>
      <c r="I394" s="36"/>
      <c r="J394" s="171" t="e">
        <f>K191</f>
        <v>#DIV/0!</v>
      </c>
      <c r="K394" s="171"/>
      <c r="M394" s="41"/>
      <c r="N394" s="52"/>
    </row>
    <row r="395" spans="1:21" s="2" customFormat="1" ht="30" customHeight="1" x14ac:dyDescent="0.25">
      <c r="A395" s="54"/>
      <c r="B395" s="19" t="s">
        <v>264</v>
      </c>
      <c r="C395" s="174" t="s">
        <v>77</v>
      </c>
      <c r="D395" s="174"/>
      <c r="E395" s="174"/>
      <c r="F395" s="174"/>
      <c r="G395" s="35">
        <f>H249</f>
        <v>0</v>
      </c>
      <c r="H395" s="36" t="s">
        <v>254</v>
      </c>
      <c r="I395" s="36"/>
      <c r="J395" s="171" t="str">
        <f>K249</f>
        <v>низак</v>
      </c>
      <c r="K395" s="171"/>
      <c r="M395" s="41"/>
      <c r="N395" s="52"/>
    </row>
    <row r="396" spans="1:21" s="2" customFormat="1" ht="30" customHeight="1" x14ac:dyDescent="0.25">
      <c r="A396" s="54"/>
      <c r="B396" s="19" t="s">
        <v>265</v>
      </c>
      <c r="C396" s="174" t="s">
        <v>105</v>
      </c>
      <c r="D396" s="174"/>
      <c r="E396" s="174"/>
      <c r="F396" s="174"/>
      <c r="G396" s="35">
        <f>H299</f>
        <v>2</v>
      </c>
      <c r="H396" s="36" t="s">
        <v>254</v>
      </c>
      <c r="I396" s="36"/>
      <c r="J396" s="171" t="str">
        <f>K299</f>
        <v>низак</v>
      </c>
      <c r="K396" s="171"/>
      <c r="M396" s="41"/>
      <c r="N396" s="52"/>
    </row>
    <row r="397" spans="1:21" s="2" customFormat="1" ht="30" customHeight="1" x14ac:dyDescent="0.25">
      <c r="A397" s="54"/>
      <c r="B397" s="19" t="s">
        <v>266</v>
      </c>
      <c r="C397" s="174" t="s">
        <v>123</v>
      </c>
      <c r="D397" s="174"/>
      <c r="E397" s="174"/>
      <c r="F397" s="174"/>
      <c r="G397" s="35">
        <f>H357</f>
        <v>0</v>
      </c>
      <c r="H397" s="36" t="s">
        <v>254</v>
      </c>
      <c r="I397" s="36"/>
      <c r="J397" s="171" t="str">
        <f>K357</f>
        <v>низак</v>
      </c>
      <c r="K397" s="171"/>
      <c r="M397" s="41"/>
      <c r="N397" s="52"/>
    </row>
    <row r="398" spans="1:21" s="2" customFormat="1" ht="30" customHeight="1" x14ac:dyDescent="0.25">
      <c r="A398" s="54"/>
      <c r="B398" s="19" t="s">
        <v>267</v>
      </c>
      <c r="C398" s="175" t="s">
        <v>142</v>
      </c>
      <c r="D398" s="175"/>
      <c r="E398" s="175"/>
      <c r="F398" s="175"/>
      <c r="G398" s="37">
        <f>H374</f>
        <v>0</v>
      </c>
      <c r="H398" s="36" t="s">
        <v>254</v>
      </c>
      <c r="I398" s="36"/>
      <c r="J398" s="171" t="str">
        <f>K374</f>
        <v>низак</v>
      </c>
      <c r="K398" s="171"/>
      <c r="M398" s="41"/>
      <c r="N398" s="52"/>
    </row>
    <row r="399" spans="1:21" s="2" customFormat="1" ht="30" customHeight="1" x14ac:dyDescent="0.25">
      <c r="A399" s="54"/>
      <c r="B399" s="19" t="s">
        <v>268</v>
      </c>
      <c r="C399" s="175" t="s">
        <v>149</v>
      </c>
      <c r="D399" s="175"/>
      <c r="E399" s="175"/>
      <c r="F399" s="175"/>
      <c r="G399" s="37">
        <f>H383</f>
        <v>0</v>
      </c>
      <c r="H399" s="36" t="s">
        <v>254</v>
      </c>
      <c r="I399" s="36"/>
      <c r="J399" s="171" t="str">
        <f>K383</f>
        <v>низак</v>
      </c>
      <c r="K399" s="171"/>
      <c r="M399" s="41"/>
      <c r="N399" s="52"/>
    </row>
    <row r="400" spans="1:21" s="2" customFormat="1" ht="30" customHeight="1" x14ac:dyDescent="0.25">
      <c r="A400" s="54"/>
      <c r="B400" s="38" t="s">
        <v>274</v>
      </c>
      <c r="C400" s="172"/>
      <c r="D400" s="172"/>
      <c r="E400" s="172"/>
      <c r="F400" s="172"/>
      <c r="G400" s="39" t="e">
        <f>SUM(G392:G399)</f>
        <v>#DIV/0!</v>
      </c>
      <c r="H400" s="40" t="s">
        <v>254</v>
      </c>
      <c r="I400" s="39"/>
      <c r="J400" s="173" t="e">
        <f>IF(G400&lt;=120,"низак", IF(G400&lt;=240,"средњи","висок"))</f>
        <v>#DIV/0!</v>
      </c>
      <c r="K400" s="173"/>
      <c r="M400" s="41"/>
      <c r="N400" s="52"/>
    </row>
  </sheetData>
  <sheetProtection password="DF2B" sheet="1" objects="1" scenarios="1"/>
  <mergeCells count="496">
    <mergeCell ref="B16:L16"/>
    <mergeCell ref="B18:L18"/>
    <mergeCell ref="B20:L20"/>
    <mergeCell ref="B22:L22"/>
    <mergeCell ref="B24:L24"/>
    <mergeCell ref="C398:F398"/>
    <mergeCell ref="J398:K398"/>
    <mergeCell ref="C399:F399"/>
    <mergeCell ref="J399:K399"/>
    <mergeCell ref="B382:L382"/>
    <mergeCell ref="K383:L383"/>
    <mergeCell ref="B385:L385"/>
    <mergeCell ref="B387:L387"/>
    <mergeCell ref="B388:D388"/>
    <mergeCell ref="E388:F388"/>
    <mergeCell ref="G388:H388"/>
    <mergeCell ref="I388:L388"/>
    <mergeCell ref="D386:F386"/>
    <mergeCell ref="B386:C386"/>
    <mergeCell ref="B376:L376"/>
    <mergeCell ref="B377:L377"/>
    <mergeCell ref="B363:L363"/>
    <mergeCell ref="B364:J364"/>
    <mergeCell ref="B338:L338"/>
    <mergeCell ref="C400:F400"/>
    <mergeCell ref="J400:K400"/>
    <mergeCell ref="C395:F395"/>
    <mergeCell ref="J395:K395"/>
    <mergeCell ref="C396:F396"/>
    <mergeCell ref="J396:K396"/>
    <mergeCell ref="C397:F397"/>
    <mergeCell ref="J397:K397"/>
    <mergeCell ref="C392:F392"/>
    <mergeCell ref="J392:K392"/>
    <mergeCell ref="C393:F393"/>
    <mergeCell ref="J393:K393"/>
    <mergeCell ref="C394:F394"/>
    <mergeCell ref="J394:K394"/>
    <mergeCell ref="S377:W379"/>
    <mergeCell ref="B378:L378"/>
    <mergeCell ref="B379:J379"/>
    <mergeCell ref="A380:B381"/>
    <mergeCell ref="C380:J380"/>
    <mergeCell ref="C381:J381"/>
    <mergeCell ref="B369:L369"/>
    <mergeCell ref="B370:J370"/>
    <mergeCell ref="B371:L371"/>
    <mergeCell ref="B372:J372"/>
    <mergeCell ref="B373:L373"/>
    <mergeCell ref="K374:L374"/>
    <mergeCell ref="S364:W368"/>
    <mergeCell ref="B365:L365"/>
    <mergeCell ref="B366:J366"/>
    <mergeCell ref="B367:L367"/>
    <mergeCell ref="B368:J368"/>
    <mergeCell ref="B356:L356"/>
    <mergeCell ref="K357:L357"/>
    <mergeCell ref="B359:L359"/>
    <mergeCell ref="B360:L360"/>
    <mergeCell ref="B361:L361"/>
    <mergeCell ref="B362:J362"/>
    <mergeCell ref="S349:W353"/>
    <mergeCell ref="B350:L350"/>
    <mergeCell ref="B351:J351"/>
    <mergeCell ref="A352:B355"/>
    <mergeCell ref="C352:L352"/>
    <mergeCell ref="C353:L354"/>
    <mergeCell ref="C355:J355"/>
    <mergeCell ref="B344:L344"/>
    <mergeCell ref="B345:J345"/>
    <mergeCell ref="A346:B349"/>
    <mergeCell ref="C346:L346"/>
    <mergeCell ref="C347:L348"/>
    <mergeCell ref="C349:J349"/>
    <mergeCell ref="B339:J339"/>
    <mergeCell ref="A340:B343"/>
    <mergeCell ref="C340:L340"/>
    <mergeCell ref="C341:L342"/>
    <mergeCell ref="C343:J343"/>
    <mergeCell ref="K329:L329"/>
    <mergeCell ref="K330:L330"/>
    <mergeCell ref="K331:L331"/>
    <mergeCell ref="B332:L332"/>
    <mergeCell ref="B333:J333"/>
    <mergeCell ref="A334:B337"/>
    <mergeCell ref="C334:L334"/>
    <mergeCell ref="C335:L336"/>
    <mergeCell ref="C337:J337"/>
    <mergeCell ref="B324:J324"/>
    <mergeCell ref="B325:L325"/>
    <mergeCell ref="B326:J326"/>
    <mergeCell ref="A327:B331"/>
    <mergeCell ref="C327:J327"/>
    <mergeCell ref="K327:L327"/>
    <mergeCell ref="C328:G328"/>
    <mergeCell ref="K328:L328"/>
    <mergeCell ref="C329:G331"/>
    <mergeCell ref="B318:L318"/>
    <mergeCell ref="B319:J319"/>
    <mergeCell ref="A320:B322"/>
    <mergeCell ref="C320:J320"/>
    <mergeCell ref="D321:G321"/>
    <mergeCell ref="K321:L321"/>
    <mergeCell ref="D322:G322"/>
    <mergeCell ref="K322:L322"/>
    <mergeCell ref="B323:L323"/>
    <mergeCell ref="B309:L309"/>
    <mergeCell ref="B310:J310"/>
    <mergeCell ref="B311:L311"/>
    <mergeCell ref="B312:J312"/>
    <mergeCell ref="A313:B317"/>
    <mergeCell ref="C313:J313"/>
    <mergeCell ref="C314:J314"/>
    <mergeCell ref="C315:J315"/>
    <mergeCell ref="C316:F316"/>
    <mergeCell ref="K316:L316"/>
    <mergeCell ref="C317:F317"/>
    <mergeCell ref="K317:L317"/>
    <mergeCell ref="A305:B308"/>
    <mergeCell ref="C305:J305"/>
    <mergeCell ref="K305:L305"/>
    <mergeCell ref="C306:J306"/>
    <mergeCell ref="C307:J307"/>
    <mergeCell ref="C308:J308"/>
    <mergeCell ref="B298:L298"/>
    <mergeCell ref="K299:L299"/>
    <mergeCell ref="B301:L301"/>
    <mergeCell ref="B302:L302"/>
    <mergeCell ref="B303:L303"/>
    <mergeCell ref="B304:J304"/>
    <mergeCell ref="S290:W294"/>
    <mergeCell ref="C291:J291"/>
    <mergeCell ref="B292:L292"/>
    <mergeCell ref="B293:J293"/>
    <mergeCell ref="A294:B297"/>
    <mergeCell ref="C277:J277"/>
    <mergeCell ref="B278:L278"/>
    <mergeCell ref="B279:J279"/>
    <mergeCell ref="A280:B284"/>
    <mergeCell ref="C280:L280"/>
    <mergeCell ref="C281:L283"/>
    <mergeCell ref="C284:J284"/>
    <mergeCell ref="C294:G294"/>
    <mergeCell ref="H294:J294"/>
    <mergeCell ref="C295:G296"/>
    <mergeCell ref="H295:J295"/>
    <mergeCell ref="H296:J296"/>
    <mergeCell ref="C297:J297"/>
    <mergeCell ref="B285:L285"/>
    <mergeCell ref="B286:J286"/>
    <mergeCell ref="A287:B291"/>
    <mergeCell ref="C287:L287"/>
    <mergeCell ref="C288:L290"/>
    <mergeCell ref="B266:J266"/>
    <mergeCell ref="B268:J268"/>
    <mergeCell ref="B270:J270"/>
    <mergeCell ref="B271:L271"/>
    <mergeCell ref="B272:J272"/>
    <mergeCell ref="A273:B277"/>
    <mergeCell ref="C273:J273"/>
    <mergeCell ref="K273:L273"/>
    <mergeCell ref="C274:F276"/>
    <mergeCell ref="G274:L276"/>
    <mergeCell ref="B258:L258"/>
    <mergeCell ref="B259:J259"/>
    <mergeCell ref="A260:B260"/>
    <mergeCell ref="C260:J260"/>
    <mergeCell ref="B262:J262"/>
    <mergeCell ref="B264:J264"/>
    <mergeCell ref="B252:L252"/>
    <mergeCell ref="B253:L253"/>
    <mergeCell ref="B254:J254"/>
    <mergeCell ref="A255:B257"/>
    <mergeCell ref="C255:L255"/>
    <mergeCell ref="C256:L257"/>
    <mergeCell ref="B245:J245"/>
    <mergeCell ref="B246:L246"/>
    <mergeCell ref="B247:J247"/>
    <mergeCell ref="B248:L248"/>
    <mergeCell ref="K249:L249"/>
    <mergeCell ref="B251:L251"/>
    <mergeCell ref="B239:J239"/>
    <mergeCell ref="B240:L240"/>
    <mergeCell ref="B241:J241"/>
    <mergeCell ref="B242:L242"/>
    <mergeCell ref="B243:J243"/>
    <mergeCell ref="B244:L244"/>
    <mergeCell ref="B234:L234"/>
    <mergeCell ref="B235:J235"/>
    <mergeCell ref="S235:W238"/>
    <mergeCell ref="B236:L236"/>
    <mergeCell ref="B237:J237"/>
    <mergeCell ref="B238:L238"/>
    <mergeCell ref="B228:L228"/>
    <mergeCell ref="B229:J229"/>
    <mergeCell ref="B230:L230"/>
    <mergeCell ref="B231:J231"/>
    <mergeCell ref="B232:L232"/>
    <mergeCell ref="B233:J233"/>
    <mergeCell ref="B223:J223"/>
    <mergeCell ref="A224:B225"/>
    <mergeCell ref="C224:J224"/>
    <mergeCell ref="C225:J225"/>
    <mergeCell ref="B226:L226"/>
    <mergeCell ref="B227:J227"/>
    <mergeCell ref="B218:L218"/>
    <mergeCell ref="B219:J219"/>
    <mergeCell ref="A220:B221"/>
    <mergeCell ref="C220:J220"/>
    <mergeCell ref="C221:J221"/>
    <mergeCell ref="B222:L222"/>
    <mergeCell ref="K213:L213"/>
    <mergeCell ref="C214:G214"/>
    <mergeCell ref="K214:L214"/>
    <mergeCell ref="C215:G217"/>
    <mergeCell ref="K215:L215"/>
    <mergeCell ref="K216:L216"/>
    <mergeCell ref="K217:L217"/>
    <mergeCell ref="B209:J209"/>
    <mergeCell ref="A210:B217"/>
    <mergeCell ref="C210:J210"/>
    <mergeCell ref="C211:J211"/>
    <mergeCell ref="C212:J212"/>
    <mergeCell ref="C213:J213"/>
    <mergeCell ref="B204:J204"/>
    <mergeCell ref="B205:B207"/>
    <mergeCell ref="C205:J205"/>
    <mergeCell ref="C206:J206"/>
    <mergeCell ref="C207:J207"/>
    <mergeCell ref="B208:L208"/>
    <mergeCell ref="B198:J198"/>
    <mergeCell ref="B199:L199"/>
    <mergeCell ref="B200:J200"/>
    <mergeCell ref="B201:L201"/>
    <mergeCell ref="B202:J202"/>
    <mergeCell ref="B203:L203"/>
    <mergeCell ref="K191:L191"/>
    <mergeCell ref="B193:L193"/>
    <mergeCell ref="B194:L194"/>
    <mergeCell ref="B195:L195"/>
    <mergeCell ref="B196:J196"/>
    <mergeCell ref="B197:L197"/>
    <mergeCell ref="S185:W188"/>
    <mergeCell ref="B186:L186"/>
    <mergeCell ref="B187:J187"/>
    <mergeCell ref="B188:L188"/>
    <mergeCell ref="B189:J189"/>
    <mergeCell ref="B190:L190"/>
    <mergeCell ref="B180:L180"/>
    <mergeCell ref="B181:J181"/>
    <mergeCell ref="B182:L182"/>
    <mergeCell ref="B183:J183"/>
    <mergeCell ref="B184:L184"/>
    <mergeCell ref="B185:J185"/>
    <mergeCell ref="B176:L176"/>
    <mergeCell ref="B177:J177"/>
    <mergeCell ref="A178:B179"/>
    <mergeCell ref="C178:J178"/>
    <mergeCell ref="K178:L178"/>
    <mergeCell ref="C179:J179"/>
    <mergeCell ref="K179:L179"/>
    <mergeCell ref="B172:L172"/>
    <mergeCell ref="B173:J173"/>
    <mergeCell ref="A174:B175"/>
    <mergeCell ref="C174:J174"/>
    <mergeCell ref="K174:L174"/>
    <mergeCell ref="C175:J175"/>
    <mergeCell ref="K175:L175"/>
    <mergeCell ref="B168:L168"/>
    <mergeCell ref="B169:J169"/>
    <mergeCell ref="A170:B171"/>
    <mergeCell ref="C170:J170"/>
    <mergeCell ref="K170:L170"/>
    <mergeCell ref="C171:J171"/>
    <mergeCell ref="K171:L171"/>
    <mergeCell ref="B163:L163"/>
    <mergeCell ref="B164:J164"/>
    <mergeCell ref="A165:B167"/>
    <mergeCell ref="C165:J165"/>
    <mergeCell ref="K165:L165"/>
    <mergeCell ref="C166:J166"/>
    <mergeCell ref="K166:L166"/>
    <mergeCell ref="C167:J167"/>
    <mergeCell ref="B155:L155"/>
    <mergeCell ref="B156:J156"/>
    <mergeCell ref="B157:L157"/>
    <mergeCell ref="B158:J158"/>
    <mergeCell ref="A159:B162"/>
    <mergeCell ref="C159:J159"/>
    <mergeCell ref="C160:J160"/>
    <mergeCell ref="C161:J161"/>
    <mergeCell ref="C162:J162"/>
    <mergeCell ref="B152:J152"/>
    <mergeCell ref="A153:B154"/>
    <mergeCell ref="C153:J153"/>
    <mergeCell ref="K153:L153"/>
    <mergeCell ref="C154:J154"/>
    <mergeCell ref="K154:L154"/>
    <mergeCell ref="B145:J145"/>
    <mergeCell ref="A146:B150"/>
    <mergeCell ref="C146:L146"/>
    <mergeCell ref="C147:L149"/>
    <mergeCell ref="C150:J150"/>
    <mergeCell ref="B151:L151"/>
    <mergeCell ref="B140:L140"/>
    <mergeCell ref="B141:L141"/>
    <mergeCell ref="B142:L142"/>
    <mergeCell ref="B143:J143"/>
    <mergeCell ref="B144:L144"/>
    <mergeCell ref="B132:J132"/>
    <mergeCell ref="B133:L133"/>
    <mergeCell ref="B134:J134"/>
    <mergeCell ref="B135:L135"/>
    <mergeCell ref="B136:J136"/>
    <mergeCell ref="B137:L137"/>
    <mergeCell ref="B127:L127"/>
    <mergeCell ref="B128:J128"/>
    <mergeCell ref="B129:L129"/>
    <mergeCell ref="B130:J130"/>
    <mergeCell ref="B131:L131"/>
    <mergeCell ref="A120:G121"/>
    <mergeCell ref="H120:J120"/>
    <mergeCell ref="H121:J121"/>
    <mergeCell ref="K138:L138"/>
    <mergeCell ref="S121:W126"/>
    <mergeCell ref="B122:L122"/>
    <mergeCell ref="B123:J123"/>
    <mergeCell ref="A124:B124"/>
    <mergeCell ref="C124:G124"/>
    <mergeCell ref="H124:L124"/>
    <mergeCell ref="B125:L125"/>
    <mergeCell ref="B112:L112"/>
    <mergeCell ref="K113:L113"/>
    <mergeCell ref="B115:L115"/>
    <mergeCell ref="B116:L116"/>
    <mergeCell ref="B117:L117"/>
    <mergeCell ref="A118:A119"/>
    <mergeCell ref="B118:G119"/>
    <mergeCell ref="H118:J118"/>
    <mergeCell ref="H119:J119"/>
    <mergeCell ref="B126:J126"/>
    <mergeCell ref="B108:L108"/>
    <mergeCell ref="B109:J109"/>
    <mergeCell ref="A110:B111"/>
    <mergeCell ref="C110:G110"/>
    <mergeCell ref="H110:L111"/>
    <mergeCell ref="C111:G111"/>
    <mergeCell ref="B101:L101"/>
    <mergeCell ref="B102:J102"/>
    <mergeCell ref="A103:B104"/>
    <mergeCell ref="C103:F103"/>
    <mergeCell ref="G103:L104"/>
    <mergeCell ref="S103:W107"/>
    <mergeCell ref="C104:F104"/>
    <mergeCell ref="B105:L105"/>
    <mergeCell ref="B106:J106"/>
    <mergeCell ref="A107:B107"/>
    <mergeCell ref="A96:B100"/>
    <mergeCell ref="C96:J96"/>
    <mergeCell ref="K96:L96"/>
    <mergeCell ref="C97:J97"/>
    <mergeCell ref="C98:J98"/>
    <mergeCell ref="C99:J99"/>
    <mergeCell ref="C100:G100"/>
    <mergeCell ref="K100:L100"/>
    <mergeCell ref="C107:F107"/>
    <mergeCell ref="G107:L107"/>
    <mergeCell ref="B90:L90"/>
    <mergeCell ref="B91:J91"/>
    <mergeCell ref="B92:L92"/>
    <mergeCell ref="B93:J93"/>
    <mergeCell ref="B94:L94"/>
    <mergeCell ref="B95:J95"/>
    <mergeCell ref="B86:L86"/>
    <mergeCell ref="B87:J87"/>
    <mergeCell ref="A88:B89"/>
    <mergeCell ref="C88:F88"/>
    <mergeCell ref="G88:L88"/>
    <mergeCell ref="C89:J89"/>
    <mergeCell ref="B80:L80"/>
    <mergeCell ref="B81:G81"/>
    <mergeCell ref="H81:L81"/>
    <mergeCell ref="B82:L82"/>
    <mergeCell ref="B83:J83"/>
    <mergeCell ref="A84:B85"/>
    <mergeCell ref="C84:F84"/>
    <mergeCell ref="G84:L84"/>
    <mergeCell ref="C85:J85"/>
    <mergeCell ref="B76:L76"/>
    <mergeCell ref="B77:J77"/>
    <mergeCell ref="A78:B79"/>
    <mergeCell ref="C78:J78"/>
    <mergeCell ref="C79:J79"/>
    <mergeCell ref="C72:J72"/>
    <mergeCell ref="K72:L72"/>
    <mergeCell ref="C73:C74"/>
    <mergeCell ref="D73:J73"/>
    <mergeCell ref="K73:L73"/>
    <mergeCell ref="D74:J74"/>
    <mergeCell ref="K74:L74"/>
    <mergeCell ref="C69:J69"/>
    <mergeCell ref="K69:L69"/>
    <mergeCell ref="C70:C71"/>
    <mergeCell ref="D70:J70"/>
    <mergeCell ref="K70:L70"/>
    <mergeCell ref="D71:J71"/>
    <mergeCell ref="K71:L71"/>
    <mergeCell ref="B64:L64"/>
    <mergeCell ref="B65:J65"/>
    <mergeCell ref="A66:B75"/>
    <mergeCell ref="C66:J66"/>
    <mergeCell ref="K66:L66"/>
    <mergeCell ref="C67:C68"/>
    <mergeCell ref="D67:J67"/>
    <mergeCell ref="K67:L67"/>
    <mergeCell ref="D68:J68"/>
    <mergeCell ref="K68:L68"/>
    <mergeCell ref="C75:J75"/>
    <mergeCell ref="A59:B63"/>
    <mergeCell ref="C59:J59"/>
    <mergeCell ref="C60:J60"/>
    <mergeCell ref="C61:J61"/>
    <mergeCell ref="K61:L61"/>
    <mergeCell ref="C62:J62"/>
    <mergeCell ref="K62:L62"/>
    <mergeCell ref="C63:J63"/>
    <mergeCell ref="K63:L63"/>
    <mergeCell ref="B55:F55"/>
    <mergeCell ref="G55:J55"/>
    <mergeCell ref="A56:F56"/>
    <mergeCell ref="G56:J56"/>
    <mergeCell ref="B57:L57"/>
    <mergeCell ref="B58:J58"/>
    <mergeCell ref="B48:J48"/>
    <mergeCell ref="B49:L49"/>
    <mergeCell ref="B50:J50"/>
    <mergeCell ref="K50:L50"/>
    <mergeCell ref="B53:J53"/>
    <mergeCell ref="B54:L54"/>
    <mergeCell ref="K51:L51"/>
    <mergeCell ref="C51:J51"/>
    <mergeCell ref="B52:L52"/>
    <mergeCell ref="B42:J42"/>
    <mergeCell ref="B44:G44"/>
    <mergeCell ref="K44:L44"/>
    <mergeCell ref="B45:L45"/>
    <mergeCell ref="B46:J46"/>
    <mergeCell ref="B47:L47"/>
    <mergeCell ref="B37:L37"/>
    <mergeCell ref="B38:J38"/>
    <mergeCell ref="A39:B40"/>
    <mergeCell ref="C39:F40"/>
    <mergeCell ref="G39:L40"/>
    <mergeCell ref="B41:L41"/>
    <mergeCell ref="B32:L32"/>
    <mergeCell ref="B33:J33"/>
    <mergeCell ref="B34:L34"/>
    <mergeCell ref="B35:J35"/>
    <mergeCell ref="A36:B36"/>
    <mergeCell ref="C36:J36"/>
    <mergeCell ref="K36:L36"/>
    <mergeCell ref="Q17:Q31"/>
    <mergeCell ref="B19:D19"/>
    <mergeCell ref="E19:L19"/>
    <mergeCell ref="B21:E21"/>
    <mergeCell ref="F21:L21"/>
    <mergeCell ref="B23:C23"/>
    <mergeCell ref="D23:L23"/>
    <mergeCell ref="B25:C25"/>
    <mergeCell ref="D25:L25"/>
    <mergeCell ref="A27:L29"/>
    <mergeCell ref="B17:D17"/>
    <mergeCell ref="E17:L17"/>
    <mergeCell ref="O17:O31"/>
    <mergeCell ref="P17:P31"/>
    <mergeCell ref="B31:L31"/>
    <mergeCell ref="B15:D15"/>
    <mergeCell ref="E15:L15"/>
    <mergeCell ref="C8:L8"/>
    <mergeCell ref="B10:C10"/>
    <mergeCell ref="D10:L10"/>
    <mergeCell ref="B12:C12"/>
    <mergeCell ref="D12:L12"/>
    <mergeCell ref="B13:L13"/>
    <mergeCell ref="B1:L1"/>
    <mergeCell ref="B2:L2"/>
    <mergeCell ref="D4:L4"/>
    <mergeCell ref="B6:D6"/>
    <mergeCell ref="E6:F6"/>
    <mergeCell ref="G6:H6"/>
    <mergeCell ref="I6:L6"/>
    <mergeCell ref="B5:L5"/>
    <mergeCell ref="B7:L7"/>
    <mergeCell ref="B9:L9"/>
    <mergeCell ref="B11:L11"/>
    <mergeCell ref="B14:L14"/>
  </mergeCells>
  <dataValidations count="1">
    <dataValidation type="list" allowBlank="1" showInputMessage="1" showErrorMessage="1" sqref="M111 M149 M336 M342 M348 M354 M290 M283 M257">
      <formula1>$T$29:$T$31</formula1>
    </dataValidation>
  </dataValidations>
  <pageMargins left="0.25" right="0.25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7" r:id="rId4" name="Group Box 129">
              <controlPr defaultSize="0" print="0" autoFill="0" autoPict="0">
                <anchor moveWithCells="1">
                  <from>
                    <xdr:col>10</xdr:col>
                    <xdr:colOff>0</xdr:colOff>
                    <xdr:row>32</xdr:row>
                    <xdr:rowOff>9525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" name="Group Box 130">
              <controlPr locked="0" defaultSize="0" print="0" autoFill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" name="Group Box 131">
              <controlPr defaultSize="0" print="0" autoFill="0" autoPict="0">
                <anchor moveWithCells="1">
                  <from>
                    <xdr:col>10</xdr:col>
                    <xdr:colOff>0</xdr:colOff>
                    <xdr:row>74</xdr:row>
                    <xdr:rowOff>9525</xdr:rowOff>
                  </from>
                  <to>
                    <xdr:col>12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" name="Group Box 132">
              <controlPr defaultSize="0" print="0" autoFill="0" autoPict="0">
                <anchor moveWithCells="1">
                  <from>
                    <xdr:col>10</xdr:col>
                    <xdr:colOff>0</xdr:colOff>
                    <xdr:row>82</xdr:row>
                    <xdr:rowOff>9525</xdr:rowOff>
                  </from>
                  <to>
                    <xdr:col>12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8" name="Group Box 133">
              <controlPr defaultSize="0" print="0" autoFill="0" autoPict="0">
                <anchor moveWithCells="1">
                  <from>
                    <xdr:col>10</xdr:col>
                    <xdr:colOff>0</xdr:colOff>
                    <xdr:row>86</xdr:row>
                    <xdr:rowOff>9525</xdr:rowOff>
                  </from>
                  <to>
                    <xdr:col>12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" name="Group Box 134">
              <controlPr defaultSize="0" print="0" autoFill="0" autoPict="0">
                <anchor moveWithCells="1">
                  <from>
                    <xdr:col>10</xdr:col>
                    <xdr:colOff>9525</xdr:colOff>
                    <xdr:row>96</xdr:row>
                    <xdr:rowOff>9525</xdr:rowOff>
                  </from>
                  <to>
                    <xdr:col>12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" name="Group Box 135">
              <controlPr defaultSize="0" print="0" autoFill="0" autoPict="0">
                <anchor moveWithCells="1">
                  <from>
                    <xdr:col>10</xdr:col>
                    <xdr:colOff>0</xdr:colOff>
                    <xdr:row>105</xdr:row>
                    <xdr:rowOff>9525</xdr:rowOff>
                  </from>
                  <to>
                    <xdr:col>12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1" name="Group Box 136">
              <controlPr defaultSize="0" print="0" autoFill="0" autoPict="0">
                <anchor moveWithCells="1">
                  <from>
                    <xdr:col>10</xdr:col>
                    <xdr:colOff>0</xdr:colOff>
                    <xdr:row>117</xdr:row>
                    <xdr:rowOff>0</xdr:rowOff>
                  </from>
                  <to>
                    <xdr:col>12</xdr:col>
                    <xdr:colOff>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" name="Group Box 137">
              <controlPr defaultSize="0" print="0" autoFill="0" autoPict="0">
                <anchor moveWithCells="1">
                  <from>
                    <xdr:col>10</xdr:col>
                    <xdr:colOff>0</xdr:colOff>
                    <xdr:row>120</xdr:row>
                    <xdr:rowOff>0</xdr:rowOff>
                  </from>
                  <to>
                    <xdr:col>12</xdr:col>
                    <xdr:colOff>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" name="Group Box 138">
              <controlPr defaultSize="0" print="0" autoFill="0" autoPict="0">
                <anchor moveWithCells="1">
                  <from>
                    <xdr:col>10</xdr:col>
                    <xdr:colOff>0</xdr:colOff>
                    <xdr:row>119</xdr:row>
                    <xdr:rowOff>0</xdr:rowOff>
                  </from>
                  <to>
                    <xdr:col>12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" name="Group Box 139">
              <controlPr defaultSize="0" print="0" autoFill="0" autoPict="0">
                <anchor moveWithCells="1">
                  <from>
                    <xdr:col>10</xdr:col>
                    <xdr:colOff>0</xdr:colOff>
                    <xdr:row>127</xdr:row>
                    <xdr:rowOff>9525</xdr:rowOff>
                  </from>
                  <to>
                    <xdr:col>12</xdr:col>
                    <xdr:colOff>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5" name="Group Box 140">
              <controlPr defaultSize="0" print="0" autoFill="0" autoPict="0">
                <anchor moveWithCells="1">
                  <from>
                    <xdr:col>10</xdr:col>
                    <xdr:colOff>0</xdr:colOff>
                    <xdr:row>142</xdr:row>
                    <xdr:rowOff>9525</xdr:rowOff>
                  </from>
                  <to>
                    <xdr:col>12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6" name="Group Box 141">
              <controlPr defaultSize="0" print="0" autoFill="0" autoPict="0">
                <anchor moveWithCells="1">
                  <from>
                    <xdr:col>10</xdr:col>
                    <xdr:colOff>0</xdr:colOff>
                    <xdr:row>158</xdr:row>
                    <xdr:rowOff>9525</xdr:rowOff>
                  </from>
                  <to>
                    <xdr:col>12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7" name="Group Box 142">
              <controlPr defaultSize="0" print="0" autoFill="0" autoPict="0">
                <anchor moveWithCells="1">
                  <from>
                    <xdr:col>10</xdr:col>
                    <xdr:colOff>0</xdr:colOff>
                    <xdr:row>166</xdr:row>
                    <xdr:rowOff>9525</xdr:rowOff>
                  </from>
                  <to>
                    <xdr:col>12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8" name="Group Box 143">
              <controlPr defaultSize="0" print="0" autoFill="0" autoPict="0">
                <anchor moveWithCells="1">
                  <from>
                    <xdr:col>10</xdr:col>
                    <xdr:colOff>0</xdr:colOff>
                    <xdr:row>172</xdr:row>
                    <xdr:rowOff>9525</xdr:rowOff>
                  </from>
                  <to>
                    <xdr:col>12</xdr:col>
                    <xdr:colOff>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9" name="Group Box 144">
              <controlPr defaultSize="0" print="0" autoFill="0" autoPict="0">
                <anchor moveWithCells="1">
                  <from>
                    <xdr:col>10</xdr:col>
                    <xdr:colOff>0</xdr:colOff>
                    <xdr:row>186</xdr:row>
                    <xdr:rowOff>9525</xdr:rowOff>
                  </from>
                  <to>
                    <xdr:col>12</xdr:col>
                    <xdr:colOff>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0" name="Group Box 145">
              <controlPr defaultSize="0" print="0" autoFill="0" autoPict="0">
                <anchor moveWithCells="1">
                  <from>
                    <xdr:col>10</xdr:col>
                    <xdr:colOff>0</xdr:colOff>
                    <xdr:row>197</xdr:row>
                    <xdr:rowOff>9525</xdr:rowOff>
                  </from>
                  <to>
                    <xdr:col>12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1" name="Group Box 146">
              <controlPr defaultSize="0" print="0" autoFill="0" autoPict="0">
                <anchor moveWithCells="1">
                  <from>
                    <xdr:col>10</xdr:col>
                    <xdr:colOff>0</xdr:colOff>
                    <xdr:row>201</xdr:row>
                    <xdr:rowOff>9525</xdr:rowOff>
                  </from>
                  <to>
                    <xdr:col>12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22" name="Group Box 147">
              <controlPr defaultSize="0" print="0" autoFill="0" autoPict="0">
                <anchor moveWithCells="1">
                  <from>
                    <xdr:col>10</xdr:col>
                    <xdr:colOff>0</xdr:colOff>
                    <xdr:row>199</xdr:row>
                    <xdr:rowOff>9525</xdr:rowOff>
                  </from>
                  <to>
                    <xdr:col>12</xdr:col>
                    <xdr:colOff>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23" name="Group Box 148">
              <controlPr defaultSize="0" print="0" autoFill="0" autoPict="0">
                <anchor moveWithCells="1">
                  <from>
                    <xdr:col>10</xdr:col>
                    <xdr:colOff>0</xdr:colOff>
                    <xdr:row>204</xdr:row>
                    <xdr:rowOff>9525</xdr:rowOff>
                  </from>
                  <to>
                    <xdr:col>12</xdr:col>
                    <xdr:colOff>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24" name="Group Box 149">
              <controlPr defaultSize="0" print="0" autoFill="0" autoPict="0">
                <anchor moveWithCells="1">
                  <from>
                    <xdr:col>10</xdr:col>
                    <xdr:colOff>0</xdr:colOff>
                    <xdr:row>205</xdr:row>
                    <xdr:rowOff>9525</xdr:rowOff>
                  </from>
                  <to>
                    <xdr:col>12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25" name="Group Box 150">
              <controlPr defaultSize="0" print="0" autoFill="0" autoPict="0">
                <anchor moveWithCells="1">
                  <from>
                    <xdr:col>10</xdr:col>
                    <xdr:colOff>0</xdr:colOff>
                    <xdr:row>206</xdr:row>
                    <xdr:rowOff>9525</xdr:rowOff>
                  </from>
                  <to>
                    <xdr:col>12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26" name="Group Box 151">
              <controlPr defaultSize="0" print="0" autoFill="0" autoPict="0">
                <anchor moveWithCells="1">
                  <from>
                    <xdr:col>10</xdr:col>
                    <xdr:colOff>0</xdr:colOff>
                    <xdr:row>208</xdr:row>
                    <xdr:rowOff>9525</xdr:rowOff>
                  </from>
                  <to>
                    <xdr:col>12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7" name="Group Box 152">
              <controlPr defaultSize="0" print="0" autoFill="0" autoPict="0">
                <anchor moveWithCells="1">
                  <from>
                    <xdr:col>10</xdr:col>
                    <xdr:colOff>0</xdr:colOff>
                    <xdr:row>209</xdr:row>
                    <xdr:rowOff>9525</xdr:rowOff>
                  </from>
                  <to>
                    <xdr:col>12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8" name="Group Box 153">
              <controlPr defaultSize="0" print="0" autoFill="0" autoPict="0">
                <anchor moveWithCells="1">
                  <from>
                    <xdr:col>10</xdr:col>
                    <xdr:colOff>0</xdr:colOff>
                    <xdr:row>210</xdr:row>
                    <xdr:rowOff>9525</xdr:rowOff>
                  </from>
                  <to>
                    <xdr:col>12</xdr:col>
                    <xdr:colOff>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9" name="Group Box 154">
              <controlPr defaultSize="0" print="0" autoFill="0" autoPict="0">
                <anchor moveWithCells="1">
                  <from>
                    <xdr:col>10</xdr:col>
                    <xdr:colOff>0</xdr:colOff>
                    <xdr:row>211</xdr:row>
                    <xdr:rowOff>9525</xdr:rowOff>
                  </from>
                  <to>
                    <xdr:col>12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30" name="Group Box 155">
              <controlPr defaultSize="0" print="0" autoFill="0" autoPict="0">
                <anchor moveWithCells="1">
                  <from>
                    <xdr:col>10</xdr:col>
                    <xdr:colOff>0</xdr:colOff>
                    <xdr:row>218</xdr:row>
                    <xdr:rowOff>9525</xdr:rowOff>
                  </from>
                  <to>
                    <xdr:col>12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1" name="Group Box 156">
              <controlPr defaultSize="0" print="0" autoFill="0" autoPict="0">
                <anchor moveWithCells="1">
                  <from>
                    <xdr:col>10</xdr:col>
                    <xdr:colOff>0</xdr:colOff>
                    <xdr:row>219</xdr:row>
                    <xdr:rowOff>9525</xdr:rowOff>
                  </from>
                  <to>
                    <xdr:col>12</xdr:col>
                    <xdr:colOff>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2" name="Group Box 157">
              <controlPr defaultSize="0" print="0" autoFill="0" autoPict="0">
                <anchor moveWithCells="1">
                  <from>
                    <xdr:col>10</xdr:col>
                    <xdr:colOff>0</xdr:colOff>
                    <xdr:row>220</xdr:row>
                    <xdr:rowOff>9525</xdr:rowOff>
                  </from>
                  <to>
                    <xdr:col>12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33" name="Group Box 158">
              <controlPr defaultSize="0" print="0" autoFill="0" autoPict="0">
                <anchor moveWithCells="1">
                  <from>
                    <xdr:col>10</xdr:col>
                    <xdr:colOff>0</xdr:colOff>
                    <xdr:row>223</xdr:row>
                    <xdr:rowOff>9525</xdr:rowOff>
                  </from>
                  <to>
                    <xdr:col>12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4" name="Group Box 159">
              <controlPr defaultSize="0" print="0" autoFill="0" autoPict="0">
                <anchor moveWithCells="1">
                  <from>
                    <xdr:col>10</xdr:col>
                    <xdr:colOff>0</xdr:colOff>
                    <xdr:row>224</xdr:row>
                    <xdr:rowOff>9525</xdr:rowOff>
                  </from>
                  <to>
                    <xdr:col>12</xdr:col>
                    <xdr:colOff>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5" name="Group Box 160">
              <controlPr defaultSize="0" print="0" autoFill="0" autoPict="0">
                <anchor moveWithCells="1">
                  <from>
                    <xdr:col>10</xdr:col>
                    <xdr:colOff>0</xdr:colOff>
                    <xdr:row>226</xdr:row>
                    <xdr:rowOff>9525</xdr:rowOff>
                  </from>
                  <to>
                    <xdr:col>12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6" name="Group Box 161">
              <controlPr defaultSize="0" print="0" autoFill="0" autoPict="0">
                <anchor moveWithCells="1">
                  <from>
                    <xdr:col>10</xdr:col>
                    <xdr:colOff>0</xdr:colOff>
                    <xdr:row>228</xdr:row>
                    <xdr:rowOff>9525</xdr:rowOff>
                  </from>
                  <to>
                    <xdr:col>12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7" name="Group Box 162">
              <controlPr defaultSize="0" print="0" autoFill="0" autoPict="0">
                <anchor moveWithCells="1">
                  <from>
                    <xdr:col>10</xdr:col>
                    <xdr:colOff>0</xdr:colOff>
                    <xdr:row>234</xdr:row>
                    <xdr:rowOff>9525</xdr:rowOff>
                  </from>
                  <to>
                    <xdr:col>12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38" name="Group Box 163">
              <controlPr defaultSize="0" print="0" autoFill="0" autoPict="0">
                <anchor moveWithCells="1">
                  <from>
                    <xdr:col>10</xdr:col>
                    <xdr:colOff>0</xdr:colOff>
                    <xdr:row>236</xdr:row>
                    <xdr:rowOff>9525</xdr:rowOff>
                  </from>
                  <to>
                    <xdr:col>12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39" name="Group Box 165">
              <controlPr defaultSize="0" print="0" autoFill="0" autoPict="0">
                <anchor moveWithCells="1">
                  <from>
                    <xdr:col>10</xdr:col>
                    <xdr:colOff>0</xdr:colOff>
                    <xdr:row>306</xdr:row>
                    <xdr:rowOff>9525</xdr:rowOff>
                  </from>
                  <to>
                    <xdr:col>12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0" name="Group Box 166">
              <controlPr defaultSize="0" print="0" autoFill="0" autoPict="0">
                <anchor moveWithCells="1">
                  <from>
                    <xdr:col>10</xdr:col>
                    <xdr:colOff>0</xdr:colOff>
                    <xdr:row>323</xdr:row>
                    <xdr:rowOff>9525</xdr:rowOff>
                  </from>
                  <to>
                    <xdr:col>12</xdr:col>
                    <xdr:colOff>0</xdr:colOff>
                    <xdr:row>324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1" name="Group Box 167">
              <controlPr defaultSize="0" print="0" autoFill="0" autoPict="0">
                <anchor moveWithCells="1">
                  <from>
                    <xdr:col>10</xdr:col>
                    <xdr:colOff>0</xdr:colOff>
                    <xdr:row>325</xdr:row>
                    <xdr:rowOff>9525</xdr:rowOff>
                  </from>
                  <to>
                    <xdr:col>12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2" name="Group Box 168">
              <controlPr defaultSize="0" print="0" autoFill="0" autoPict="0">
                <anchor moveWithCells="1">
                  <from>
                    <xdr:col>10</xdr:col>
                    <xdr:colOff>0</xdr:colOff>
                    <xdr:row>350</xdr:row>
                    <xdr:rowOff>9525</xdr:rowOff>
                  </from>
                  <to>
                    <xdr:col>12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43" name="Group Box 170">
              <controlPr defaultSize="0" print="0" autoFill="0" autoPict="0">
                <anchor moveWithCells="1">
                  <from>
                    <xdr:col>10</xdr:col>
                    <xdr:colOff>9525</xdr:colOff>
                    <xdr:row>37</xdr:row>
                    <xdr:rowOff>9525</xdr:rowOff>
                  </from>
                  <to>
                    <xdr:col>11</xdr:col>
                    <xdr:colOff>504825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4" name="Group Box 171">
              <controlPr defaultSize="0" print="0" autoFill="0" autoPict="0">
                <anchor moveWithCells="1">
                  <from>
                    <xdr:col>10</xdr:col>
                    <xdr:colOff>9525</xdr:colOff>
                    <xdr:row>41</xdr:row>
                    <xdr:rowOff>9525</xdr:rowOff>
                  </from>
                  <to>
                    <xdr:col>11</xdr:col>
                    <xdr:colOff>504825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5" name="Group Box 172">
              <controlPr defaultSize="0" print="0" autoFill="0" autoPict="0">
                <anchor moveWithCells="1">
                  <from>
                    <xdr:col>10</xdr:col>
                    <xdr:colOff>9525</xdr:colOff>
                    <xdr:row>47</xdr:row>
                    <xdr:rowOff>9525</xdr:rowOff>
                  </from>
                  <to>
                    <xdr:col>11</xdr:col>
                    <xdr:colOff>504825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6" name="Group Box 173">
              <controlPr defaultSize="0" print="0" autoFill="0" autoPict="0">
                <anchor moveWithCells="1">
                  <from>
                    <xdr:col>10</xdr:col>
                    <xdr:colOff>9525</xdr:colOff>
                    <xdr:row>54</xdr:row>
                    <xdr:rowOff>9525</xdr:rowOff>
                  </from>
                  <to>
                    <xdr:col>11</xdr:col>
                    <xdr:colOff>504825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47" name="Group Box 174">
              <controlPr defaultSize="0" print="0" autoFill="0" autoPict="0">
                <anchor moveWithCells="1">
                  <from>
                    <xdr:col>10</xdr:col>
                    <xdr:colOff>9525</xdr:colOff>
                    <xdr:row>55</xdr:row>
                    <xdr:rowOff>9525</xdr:rowOff>
                  </from>
                  <to>
                    <xdr:col>11</xdr:col>
                    <xdr:colOff>504825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48" name="Group Box 175">
              <controlPr defaultSize="0" print="0" autoFill="0" autoPict="0">
                <anchor moveWithCells="1">
                  <from>
                    <xdr:col>10</xdr:col>
                    <xdr:colOff>9525</xdr:colOff>
                    <xdr:row>64</xdr:row>
                    <xdr:rowOff>9525</xdr:rowOff>
                  </from>
                  <to>
                    <xdr:col>11</xdr:col>
                    <xdr:colOff>504825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49" name="Group Box 176">
              <controlPr defaultSize="0" print="0" autoFill="0" autoPict="0">
                <anchor moveWithCells="1">
                  <from>
                    <xdr:col>10</xdr:col>
                    <xdr:colOff>9525</xdr:colOff>
                    <xdr:row>84</xdr:row>
                    <xdr:rowOff>9525</xdr:rowOff>
                  </from>
                  <to>
                    <xdr:col>11</xdr:col>
                    <xdr:colOff>504825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0" name="Group Box 177">
              <controlPr defaultSize="0" print="0" autoFill="0" autoPict="0">
                <anchor moveWithCells="1">
                  <from>
                    <xdr:col>10</xdr:col>
                    <xdr:colOff>9525</xdr:colOff>
                    <xdr:row>88</xdr:row>
                    <xdr:rowOff>9525</xdr:rowOff>
                  </from>
                  <to>
                    <xdr:col>11</xdr:col>
                    <xdr:colOff>504825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1" name="Group Box 178">
              <controlPr defaultSize="0" print="0" autoFill="0" autoPict="0">
                <anchor moveWithCells="1">
                  <from>
                    <xdr:col>10</xdr:col>
                    <xdr:colOff>9525</xdr:colOff>
                    <xdr:row>90</xdr:row>
                    <xdr:rowOff>9525</xdr:rowOff>
                  </from>
                  <to>
                    <xdr:col>11</xdr:col>
                    <xdr:colOff>504825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2" name="Group Box 179">
              <controlPr defaultSize="0" print="0" autoFill="0" autoPict="0">
                <anchor moveWithCells="1">
                  <from>
                    <xdr:col>10</xdr:col>
                    <xdr:colOff>9525</xdr:colOff>
                    <xdr:row>92</xdr:row>
                    <xdr:rowOff>9525</xdr:rowOff>
                  </from>
                  <to>
                    <xdr:col>11</xdr:col>
                    <xdr:colOff>504825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53" name="Group Box 180">
              <controlPr defaultSize="0" print="0" autoFill="0" autoPict="0">
                <anchor moveWithCells="1">
                  <from>
                    <xdr:col>10</xdr:col>
                    <xdr:colOff>9525</xdr:colOff>
                    <xdr:row>94</xdr:row>
                    <xdr:rowOff>9525</xdr:rowOff>
                  </from>
                  <to>
                    <xdr:col>11</xdr:col>
                    <xdr:colOff>504825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54" name="Group Box 181">
              <controlPr defaultSize="0" print="0" autoFill="0" autoPict="0">
                <anchor moveWithCells="1">
                  <from>
                    <xdr:col>10</xdr:col>
                    <xdr:colOff>9525</xdr:colOff>
                    <xdr:row>97</xdr:row>
                    <xdr:rowOff>9525</xdr:rowOff>
                  </from>
                  <to>
                    <xdr:col>12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55" name="Group Box 182">
              <controlPr defaultSize="0" print="0" autoFill="0" autoPict="0">
                <anchor moveWithCells="1">
                  <from>
                    <xdr:col>10</xdr:col>
                    <xdr:colOff>9525</xdr:colOff>
                    <xdr:row>98</xdr:row>
                    <xdr:rowOff>9525</xdr:rowOff>
                  </from>
                  <to>
                    <xdr:col>12</xdr:col>
                    <xdr:colOff>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6" name="Group Box 183">
              <controlPr defaultSize="0" print="0" autoFill="0" autoPict="0">
                <anchor moveWithCells="1">
                  <from>
                    <xdr:col>10</xdr:col>
                    <xdr:colOff>9525</xdr:colOff>
                    <xdr:row>101</xdr:row>
                    <xdr:rowOff>9525</xdr:rowOff>
                  </from>
                  <to>
                    <xdr:col>11</xdr:col>
                    <xdr:colOff>504825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57" name="Group Box 184">
              <controlPr defaultSize="0" print="0" autoFill="0" autoPict="0">
                <anchor moveWithCells="1">
                  <from>
                    <xdr:col>10</xdr:col>
                    <xdr:colOff>9525</xdr:colOff>
                    <xdr:row>108</xdr:row>
                    <xdr:rowOff>9525</xdr:rowOff>
                  </from>
                  <to>
                    <xdr:col>11</xdr:col>
                    <xdr:colOff>504825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8" name="Group Box 185">
              <controlPr defaultSize="0" print="0" autoFill="0" autoPict="0">
                <anchor moveWithCells="1">
                  <from>
                    <xdr:col>10</xdr:col>
                    <xdr:colOff>9525</xdr:colOff>
                    <xdr:row>122</xdr:row>
                    <xdr:rowOff>9525</xdr:rowOff>
                  </from>
                  <to>
                    <xdr:col>12</xdr:col>
                    <xdr:colOff>9525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59" name="Group Box 186">
              <controlPr defaultSize="0" print="0" autoFill="0" autoPict="0">
                <anchor moveWithCells="1">
                  <from>
                    <xdr:col>10</xdr:col>
                    <xdr:colOff>9525</xdr:colOff>
                    <xdr:row>129</xdr:row>
                    <xdr:rowOff>9525</xdr:rowOff>
                  </from>
                  <to>
                    <xdr:col>12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60" name="Group Box 187">
              <controlPr defaultSize="0" print="0" autoFill="0" autoPict="0">
                <anchor moveWithCells="1">
                  <from>
                    <xdr:col>10</xdr:col>
                    <xdr:colOff>9525</xdr:colOff>
                    <xdr:row>133</xdr:row>
                    <xdr:rowOff>9525</xdr:rowOff>
                  </from>
                  <to>
                    <xdr:col>11</xdr:col>
                    <xdr:colOff>504825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61" name="Group Box 188">
              <controlPr defaultSize="0" print="0" autoFill="0" autoPict="0">
                <anchor moveWithCells="1">
                  <from>
                    <xdr:col>10</xdr:col>
                    <xdr:colOff>9525</xdr:colOff>
                    <xdr:row>135</xdr:row>
                    <xdr:rowOff>9525</xdr:rowOff>
                  </from>
                  <to>
                    <xdr:col>11</xdr:col>
                    <xdr:colOff>504825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62" name="Group Box 189">
              <controlPr defaultSize="0" print="0" autoFill="0" autoPict="0">
                <anchor moveWithCells="1">
                  <from>
                    <xdr:col>10</xdr:col>
                    <xdr:colOff>9525</xdr:colOff>
                    <xdr:row>159</xdr:row>
                    <xdr:rowOff>9525</xdr:rowOff>
                  </from>
                  <to>
                    <xdr:col>11</xdr:col>
                    <xdr:colOff>504825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63" name="Group Box 190">
              <controlPr defaultSize="0" print="0" autoFill="0" autoPict="0">
                <anchor moveWithCells="1">
                  <from>
                    <xdr:col>10</xdr:col>
                    <xdr:colOff>9525</xdr:colOff>
                    <xdr:row>160</xdr:row>
                    <xdr:rowOff>9525</xdr:rowOff>
                  </from>
                  <to>
                    <xdr:col>11</xdr:col>
                    <xdr:colOff>504825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64" name="Group Box 191">
              <controlPr defaultSize="0" print="0" autoFill="0" autoPict="0">
                <anchor moveWithCells="1">
                  <from>
                    <xdr:col>10</xdr:col>
                    <xdr:colOff>9525</xdr:colOff>
                    <xdr:row>161</xdr:row>
                    <xdr:rowOff>9525</xdr:rowOff>
                  </from>
                  <to>
                    <xdr:col>11</xdr:col>
                    <xdr:colOff>504825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65" name="Group Box 192">
              <controlPr defaultSize="0" print="0" autoFill="0" autoPict="0">
                <anchor moveWithCells="1">
                  <from>
                    <xdr:col>10</xdr:col>
                    <xdr:colOff>9525</xdr:colOff>
                    <xdr:row>163</xdr:row>
                    <xdr:rowOff>9525</xdr:rowOff>
                  </from>
                  <to>
                    <xdr:col>11</xdr:col>
                    <xdr:colOff>504825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66" name="Group Box 193">
              <controlPr defaultSize="0" print="0" autoFill="0" autoPict="0">
                <anchor moveWithCells="1">
                  <from>
                    <xdr:col>10</xdr:col>
                    <xdr:colOff>9525</xdr:colOff>
                    <xdr:row>168</xdr:row>
                    <xdr:rowOff>9525</xdr:rowOff>
                  </from>
                  <to>
                    <xdr:col>11</xdr:col>
                    <xdr:colOff>504825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67" name="Group Box 194">
              <controlPr defaultSize="0" print="0" autoFill="0" autoPict="0">
                <anchor moveWithCells="1">
                  <from>
                    <xdr:col>10</xdr:col>
                    <xdr:colOff>9525</xdr:colOff>
                    <xdr:row>176</xdr:row>
                    <xdr:rowOff>9525</xdr:rowOff>
                  </from>
                  <to>
                    <xdr:col>11</xdr:col>
                    <xdr:colOff>504825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68" name="Group Box 195">
              <controlPr defaultSize="0" print="0" autoFill="0" autoPict="0">
                <anchor moveWithCells="1">
                  <from>
                    <xdr:col>10</xdr:col>
                    <xdr:colOff>9525</xdr:colOff>
                    <xdr:row>180</xdr:row>
                    <xdr:rowOff>9525</xdr:rowOff>
                  </from>
                  <to>
                    <xdr:col>11</xdr:col>
                    <xdr:colOff>504825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69" name="Group Box 196">
              <controlPr defaultSize="0" print="0" autoFill="0" autoPict="0">
                <anchor moveWithCells="1">
                  <from>
                    <xdr:col>10</xdr:col>
                    <xdr:colOff>9525</xdr:colOff>
                    <xdr:row>182</xdr:row>
                    <xdr:rowOff>9525</xdr:rowOff>
                  </from>
                  <to>
                    <xdr:col>11</xdr:col>
                    <xdr:colOff>504825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70" name="Group Box 197">
              <controlPr defaultSize="0" print="0" autoFill="0" autoPict="0">
                <anchor moveWithCells="1">
                  <from>
                    <xdr:col>10</xdr:col>
                    <xdr:colOff>9525</xdr:colOff>
                    <xdr:row>184</xdr:row>
                    <xdr:rowOff>9525</xdr:rowOff>
                  </from>
                  <to>
                    <xdr:col>11</xdr:col>
                    <xdr:colOff>504825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71" name="Group Box 200">
              <controlPr defaultSize="0" print="0" autoFill="0" autoPict="0">
                <anchor moveWithCells="1">
                  <from>
                    <xdr:col>10</xdr:col>
                    <xdr:colOff>9525</xdr:colOff>
                    <xdr:row>203</xdr:row>
                    <xdr:rowOff>9525</xdr:rowOff>
                  </from>
                  <to>
                    <xdr:col>11</xdr:col>
                    <xdr:colOff>504825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72" name="Group Box 201">
              <controlPr defaultSize="0" print="0" autoFill="0" autoPict="0">
                <anchor moveWithCells="1">
                  <from>
                    <xdr:col>10</xdr:col>
                    <xdr:colOff>9525</xdr:colOff>
                    <xdr:row>222</xdr:row>
                    <xdr:rowOff>9525</xdr:rowOff>
                  </from>
                  <to>
                    <xdr:col>11</xdr:col>
                    <xdr:colOff>504825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73" name="Group Box 202">
              <controlPr defaultSize="0" print="0" autoFill="0" autoPict="0">
                <anchor moveWithCells="1">
                  <from>
                    <xdr:col>10</xdr:col>
                    <xdr:colOff>9525</xdr:colOff>
                    <xdr:row>240</xdr:row>
                    <xdr:rowOff>9525</xdr:rowOff>
                  </from>
                  <to>
                    <xdr:col>11</xdr:col>
                    <xdr:colOff>504825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74" name="Group Box 203">
              <controlPr defaultSize="0" print="0" autoFill="0" autoPict="0">
                <anchor moveWithCells="1">
                  <from>
                    <xdr:col>10</xdr:col>
                    <xdr:colOff>9525</xdr:colOff>
                    <xdr:row>242</xdr:row>
                    <xdr:rowOff>9525</xdr:rowOff>
                  </from>
                  <to>
                    <xdr:col>11</xdr:col>
                    <xdr:colOff>504825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75" name="Group Box 204">
              <controlPr defaultSize="0" print="0" autoFill="0" autoPict="0">
                <anchor moveWithCells="1">
                  <from>
                    <xdr:col>10</xdr:col>
                    <xdr:colOff>9525</xdr:colOff>
                    <xdr:row>244</xdr:row>
                    <xdr:rowOff>9525</xdr:rowOff>
                  </from>
                  <to>
                    <xdr:col>11</xdr:col>
                    <xdr:colOff>504825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76" name="Group Box 205">
              <controlPr defaultSize="0" print="0" autoFill="0" autoPict="0">
                <anchor moveWithCells="1">
                  <from>
                    <xdr:col>10</xdr:col>
                    <xdr:colOff>9525</xdr:colOff>
                    <xdr:row>253</xdr:row>
                    <xdr:rowOff>9525</xdr:rowOff>
                  </from>
                  <to>
                    <xdr:col>11</xdr:col>
                    <xdr:colOff>504825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7" name="Group Box 206">
              <controlPr defaultSize="0" print="0" autoFill="0" autoPict="0">
                <anchor moveWithCells="1">
                  <from>
                    <xdr:col>10</xdr:col>
                    <xdr:colOff>9525</xdr:colOff>
                    <xdr:row>258</xdr:row>
                    <xdr:rowOff>9525</xdr:rowOff>
                  </from>
                  <to>
                    <xdr:col>11</xdr:col>
                    <xdr:colOff>504825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8" name="Group Box 207">
              <controlPr defaultSize="0" print="0" autoFill="0" autoPict="0">
                <anchor moveWithCells="1">
                  <from>
                    <xdr:col>10</xdr:col>
                    <xdr:colOff>9525</xdr:colOff>
                    <xdr:row>271</xdr:row>
                    <xdr:rowOff>9525</xdr:rowOff>
                  </from>
                  <to>
                    <xdr:col>11</xdr:col>
                    <xdr:colOff>504825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9" name="Group Box 208">
              <controlPr defaultSize="0" print="0" autoFill="0" autoPict="0">
                <anchor moveWithCells="1">
                  <from>
                    <xdr:col>10</xdr:col>
                    <xdr:colOff>9525</xdr:colOff>
                    <xdr:row>276</xdr:row>
                    <xdr:rowOff>9525</xdr:rowOff>
                  </from>
                  <to>
                    <xdr:col>11</xdr:col>
                    <xdr:colOff>504825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80" name="Group Box 209">
              <controlPr defaultSize="0" print="0" autoFill="0" autoPict="0">
                <anchor moveWithCells="1">
                  <from>
                    <xdr:col>10</xdr:col>
                    <xdr:colOff>9525</xdr:colOff>
                    <xdr:row>278</xdr:row>
                    <xdr:rowOff>9525</xdr:rowOff>
                  </from>
                  <to>
                    <xdr:col>11</xdr:col>
                    <xdr:colOff>504825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81" name="Group Box 210">
              <controlPr defaultSize="0" print="0" autoFill="0" autoPict="0">
                <anchor moveWithCells="1">
                  <from>
                    <xdr:col>10</xdr:col>
                    <xdr:colOff>9525</xdr:colOff>
                    <xdr:row>283</xdr:row>
                    <xdr:rowOff>9525</xdr:rowOff>
                  </from>
                  <to>
                    <xdr:col>11</xdr:col>
                    <xdr:colOff>504825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82" name="Group Box 211">
              <controlPr defaultSize="0" print="0" autoFill="0" autoPict="0">
                <anchor moveWithCells="1">
                  <from>
                    <xdr:col>10</xdr:col>
                    <xdr:colOff>9525</xdr:colOff>
                    <xdr:row>285</xdr:row>
                    <xdr:rowOff>9525</xdr:rowOff>
                  </from>
                  <to>
                    <xdr:col>11</xdr:col>
                    <xdr:colOff>504825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3" name="Group Box 212">
              <controlPr defaultSize="0" print="0" autoFill="0" autoPict="0">
                <anchor moveWithCells="1">
                  <from>
                    <xdr:col>10</xdr:col>
                    <xdr:colOff>9525</xdr:colOff>
                    <xdr:row>290</xdr:row>
                    <xdr:rowOff>9525</xdr:rowOff>
                  </from>
                  <to>
                    <xdr:col>11</xdr:col>
                    <xdr:colOff>504825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84" name="Group Box 213">
              <controlPr defaultSize="0" print="0" autoFill="0" autoPict="0">
                <anchor moveWithCells="1">
                  <from>
                    <xdr:col>10</xdr:col>
                    <xdr:colOff>9525</xdr:colOff>
                    <xdr:row>292</xdr:row>
                    <xdr:rowOff>9525</xdr:rowOff>
                  </from>
                  <to>
                    <xdr:col>11</xdr:col>
                    <xdr:colOff>504825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85" name="Group Box 214">
              <controlPr defaultSize="0" print="0" autoFill="0" autoPict="0">
                <anchor moveWithCells="1">
                  <from>
                    <xdr:col>10</xdr:col>
                    <xdr:colOff>9525</xdr:colOff>
                    <xdr:row>293</xdr:row>
                    <xdr:rowOff>9525</xdr:rowOff>
                  </from>
                  <to>
                    <xdr:col>11</xdr:col>
                    <xdr:colOff>504825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86" name="Group Box 215">
              <controlPr defaultSize="0" print="0" autoFill="0" autoPict="0">
                <anchor moveWithCells="1">
                  <from>
                    <xdr:col>10</xdr:col>
                    <xdr:colOff>9525</xdr:colOff>
                    <xdr:row>294</xdr:row>
                    <xdr:rowOff>9525</xdr:rowOff>
                  </from>
                  <to>
                    <xdr:col>11</xdr:col>
                    <xdr:colOff>504825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87" name="Group Box 216">
              <controlPr defaultSize="0" print="0" autoFill="0" autoPict="0">
                <anchor moveWithCells="1">
                  <from>
                    <xdr:col>10</xdr:col>
                    <xdr:colOff>9525</xdr:colOff>
                    <xdr:row>295</xdr:row>
                    <xdr:rowOff>9525</xdr:rowOff>
                  </from>
                  <to>
                    <xdr:col>11</xdr:col>
                    <xdr:colOff>504825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8" name="Group Box 217">
              <controlPr defaultSize="0" print="0" autoFill="0" autoPict="0">
                <anchor moveWithCells="1">
                  <from>
                    <xdr:col>10</xdr:col>
                    <xdr:colOff>9525</xdr:colOff>
                    <xdr:row>296</xdr:row>
                    <xdr:rowOff>9525</xdr:rowOff>
                  </from>
                  <to>
                    <xdr:col>11</xdr:col>
                    <xdr:colOff>504825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89" name="Group Box 218">
              <controlPr defaultSize="0" print="0" autoFill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11</xdr:col>
                    <xdr:colOff>504825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90" name="Group Box 219">
              <controlPr defaultSize="0" print="0" autoFill="0" autoPict="0">
                <anchor moveWithCells="1">
                  <from>
                    <xdr:col>10</xdr:col>
                    <xdr:colOff>0</xdr:colOff>
                    <xdr:row>305</xdr:row>
                    <xdr:rowOff>9525</xdr:rowOff>
                  </from>
                  <to>
                    <xdr:col>11</xdr:col>
                    <xdr:colOff>504825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91" name="Group Box 220">
              <controlPr defaultSize="0" print="0" autoFill="0" autoPict="0">
                <anchor moveWithCells="1">
                  <from>
                    <xdr:col>10</xdr:col>
                    <xdr:colOff>0</xdr:colOff>
                    <xdr:row>307</xdr:row>
                    <xdr:rowOff>9525</xdr:rowOff>
                  </from>
                  <to>
                    <xdr:col>11</xdr:col>
                    <xdr:colOff>504825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92" name="Group Box 221">
              <controlPr defaultSize="0" print="0" autoFill="0" autoPict="0">
                <anchor moveWithCells="1">
                  <from>
                    <xdr:col>10</xdr:col>
                    <xdr:colOff>9525</xdr:colOff>
                    <xdr:row>309</xdr:row>
                    <xdr:rowOff>9525</xdr:rowOff>
                  </from>
                  <to>
                    <xdr:col>11</xdr:col>
                    <xdr:colOff>504825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93" name="Group Box 222">
              <controlPr defaultSize="0" print="0" autoFill="0" autoPict="0">
                <anchor moveWithCells="1">
                  <from>
                    <xdr:col>10</xdr:col>
                    <xdr:colOff>9525</xdr:colOff>
                    <xdr:row>311</xdr:row>
                    <xdr:rowOff>9525</xdr:rowOff>
                  </from>
                  <to>
                    <xdr:col>11</xdr:col>
                    <xdr:colOff>504825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94" name="Group Box 223">
              <controlPr defaultSize="0" print="0" autoFill="0" autoPict="0">
                <anchor moveWithCells="1">
                  <from>
                    <xdr:col>10</xdr:col>
                    <xdr:colOff>9525</xdr:colOff>
                    <xdr:row>312</xdr:row>
                    <xdr:rowOff>9525</xdr:rowOff>
                  </from>
                  <to>
                    <xdr:col>11</xdr:col>
                    <xdr:colOff>504825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5" name="Group Box 224">
              <controlPr defaultSize="0" print="0" autoFill="0" autoPict="0">
                <anchor moveWithCells="1">
                  <from>
                    <xdr:col>10</xdr:col>
                    <xdr:colOff>9525</xdr:colOff>
                    <xdr:row>313</xdr:row>
                    <xdr:rowOff>9525</xdr:rowOff>
                  </from>
                  <to>
                    <xdr:col>11</xdr:col>
                    <xdr:colOff>504825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6" name="Group Box 225">
              <controlPr defaultSize="0" print="0" autoFill="0" autoPict="0">
                <anchor moveWithCells="1">
                  <from>
                    <xdr:col>10</xdr:col>
                    <xdr:colOff>9525</xdr:colOff>
                    <xdr:row>314</xdr:row>
                    <xdr:rowOff>9525</xdr:rowOff>
                  </from>
                  <to>
                    <xdr:col>11</xdr:col>
                    <xdr:colOff>504825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97" name="Group Box 226">
              <controlPr defaultSize="0" print="0" autoFill="0" autoPict="0">
                <anchor moveWithCells="1">
                  <from>
                    <xdr:col>10</xdr:col>
                    <xdr:colOff>9525</xdr:colOff>
                    <xdr:row>318</xdr:row>
                    <xdr:rowOff>9525</xdr:rowOff>
                  </from>
                  <to>
                    <xdr:col>11</xdr:col>
                    <xdr:colOff>504825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98" name="Group Box 227">
              <controlPr defaultSize="0" print="0" autoFill="0" autoPict="0">
                <anchor moveWithCells="1">
                  <from>
                    <xdr:col>10</xdr:col>
                    <xdr:colOff>9525</xdr:colOff>
                    <xdr:row>319</xdr:row>
                    <xdr:rowOff>9525</xdr:rowOff>
                  </from>
                  <to>
                    <xdr:col>11</xdr:col>
                    <xdr:colOff>504825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99" name="Group Box 228">
              <controlPr defaultSize="0" print="0" autoFill="0" autoPict="0">
                <anchor moveWithCells="1">
                  <from>
                    <xdr:col>10</xdr:col>
                    <xdr:colOff>9525</xdr:colOff>
                    <xdr:row>332</xdr:row>
                    <xdr:rowOff>9525</xdr:rowOff>
                  </from>
                  <to>
                    <xdr:col>11</xdr:col>
                    <xdr:colOff>504825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00" name="Group Box 229">
              <controlPr defaultSize="0" print="0" autoFill="0" autoPict="0">
                <anchor moveWithCells="1">
                  <from>
                    <xdr:col>10</xdr:col>
                    <xdr:colOff>9525</xdr:colOff>
                    <xdr:row>338</xdr:row>
                    <xdr:rowOff>9525</xdr:rowOff>
                  </from>
                  <to>
                    <xdr:col>11</xdr:col>
                    <xdr:colOff>504825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01" name="Group Box 230">
              <controlPr defaultSize="0" print="0" autoFill="0" autoPict="0">
                <anchor moveWithCells="1">
                  <from>
                    <xdr:col>10</xdr:col>
                    <xdr:colOff>9525</xdr:colOff>
                    <xdr:row>336</xdr:row>
                    <xdr:rowOff>9525</xdr:rowOff>
                  </from>
                  <to>
                    <xdr:col>11</xdr:col>
                    <xdr:colOff>504825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02" name="Group Box 231">
              <controlPr defaultSize="0" print="0" autoFill="0" autoPict="0">
                <anchor moveWithCells="1">
                  <from>
                    <xdr:col>10</xdr:col>
                    <xdr:colOff>9525</xdr:colOff>
                    <xdr:row>342</xdr:row>
                    <xdr:rowOff>9525</xdr:rowOff>
                  </from>
                  <to>
                    <xdr:col>11</xdr:col>
                    <xdr:colOff>504825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03" name="Group Box 232">
              <controlPr defaultSize="0" print="0" autoFill="0" autoPict="0">
                <anchor moveWithCells="1">
                  <from>
                    <xdr:col>10</xdr:col>
                    <xdr:colOff>9525</xdr:colOff>
                    <xdr:row>344</xdr:row>
                    <xdr:rowOff>9525</xdr:rowOff>
                  </from>
                  <to>
                    <xdr:col>11</xdr:col>
                    <xdr:colOff>504825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04" name="Group Box 233">
              <controlPr defaultSize="0" print="0" autoFill="0" autoPict="0">
                <anchor moveWithCells="1">
                  <from>
                    <xdr:col>10</xdr:col>
                    <xdr:colOff>9525</xdr:colOff>
                    <xdr:row>348</xdr:row>
                    <xdr:rowOff>9525</xdr:rowOff>
                  </from>
                  <to>
                    <xdr:col>11</xdr:col>
                    <xdr:colOff>504825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05" name="Group Box 234">
              <controlPr defaultSize="0" print="0" autoFill="0" autoPict="0">
                <anchor moveWithCells="1">
                  <from>
                    <xdr:col>10</xdr:col>
                    <xdr:colOff>9525</xdr:colOff>
                    <xdr:row>354</xdr:row>
                    <xdr:rowOff>9525</xdr:rowOff>
                  </from>
                  <to>
                    <xdr:col>11</xdr:col>
                    <xdr:colOff>504825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06" name="Group Box 235">
              <controlPr defaultSize="0" print="0" autoFill="0" autoPict="0">
                <anchor moveWithCells="1">
                  <from>
                    <xdr:col>10</xdr:col>
                    <xdr:colOff>9525</xdr:colOff>
                    <xdr:row>361</xdr:row>
                    <xdr:rowOff>9525</xdr:rowOff>
                  </from>
                  <to>
                    <xdr:col>11</xdr:col>
                    <xdr:colOff>504825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07" name="Group Box 236">
              <controlPr defaultSize="0" print="0" autoFill="0" autoPict="0">
                <anchor moveWithCells="1">
                  <from>
                    <xdr:col>10</xdr:col>
                    <xdr:colOff>9525</xdr:colOff>
                    <xdr:row>363</xdr:row>
                    <xdr:rowOff>9525</xdr:rowOff>
                  </from>
                  <to>
                    <xdr:col>11</xdr:col>
                    <xdr:colOff>504825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8" name="Group Box 237">
              <controlPr defaultSize="0" print="0" autoFill="0" autoPict="0">
                <anchor moveWithCells="1">
                  <from>
                    <xdr:col>10</xdr:col>
                    <xdr:colOff>9525</xdr:colOff>
                    <xdr:row>365</xdr:row>
                    <xdr:rowOff>9525</xdr:rowOff>
                  </from>
                  <to>
                    <xdr:col>11</xdr:col>
                    <xdr:colOff>504825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09" name="Group Box 238">
              <controlPr defaultSize="0" print="0" autoFill="0" autoPict="0">
                <anchor moveWithCells="1">
                  <from>
                    <xdr:col>10</xdr:col>
                    <xdr:colOff>0</xdr:colOff>
                    <xdr:row>380</xdr:row>
                    <xdr:rowOff>9525</xdr:rowOff>
                  </from>
                  <to>
                    <xdr:col>11</xdr:col>
                    <xdr:colOff>504825</xdr:colOff>
                    <xdr:row>381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10" name="Group Box 239">
              <controlPr defaultSize="0" print="0" autoFill="0" autoPict="0">
                <anchor moveWithCells="1">
                  <from>
                    <xdr:col>10</xdr:col>
                    <xdr:colOff>0</xdr:colOff>
                    <xdr:row>379</xdr:row>
                    <xdr:rowOff>9525</xdr:rowOff>
                  </from>
                  <to>
                    <xdr:col>11</xdr:col>
                    <xdr:colOff>504825</xdr:colOff>
                    <xdr:row>380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11" name="Group Box 240">
              <controlPr defaultSize="0" print="0" autoFill="0" autoPict="0">
                <anchor moveWithCells="1">
                  <from>
                    <xdr:col>10</xdr:col>
                    <xdr:colOff>9525</xdr:colOff>
                    <xdr:row>371</xdr:row>
                    <xdr:rowOff>9525</xdr:rowOff>
                  </from>
                  <to>
                    <xdr:col>11</xdr:col>
                    <xdr:colOff>504825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12" name="Group Box 241">
              <controlPr defaultSize="0" print="0" autoFill="0" autoPict="0">
                <anchor moveWithCells="1">
                  <from>
                    <xdr:col>10</xdr:col>
                    <xdr:colOff>9525</xdr:colOff>
                    <xdr:row>369</xdr:row>
                    <xdr:rowOff>9525</xdr:rowOff>
                  </from>
                  <to>
                    <xdr:col>11</xdr:col>
                    <xdr:colOff>504825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13" name="Group Box 242">
              <controlPr defaultSize="0" print="0" autoFill="0" autoPict="0">
                <anchor moveWithCells="1">
                  <from>
                    <xdr:col>10</xdr:col>
                    <xdr:colOff>9525</xdr:colOff>
                    <xdr:row>367</xdr:row>
                    <xdr:rowOff>9525</xdr:rowOff>
                  </from>
                  <to>
                    <xdr:col>11</xdr:col>
                    <xdr:colOff>504825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14" name="Group Box 243">
              <controlPr defaultSize="0" print="0" autoFill="0" autoPict="0">
                <anchor moveWithCells="1">
                  <from>
                    <xdr:col>10</xdr:col>
                    <xdr:colOff>0</xdr:colOff>
                    <xdr:row>378</xdr:row>
                    <xdr:rowOff>9525</xdr:rowOff>
                  </from>
                  <to>
                    <xdr:col>12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15" name="Group Box 244">
              <controlPr defaultSize="0" print="0" autoFill="0" autoPict="0">
                <anchor moveWithCells="1">
                  <from>
                    <xdr:col>10</xdr:col>
                    <xdr:colOff>0</xdr:colOff>
                    <xdr:row>45</xdr:row>
                    <xdr:rowOff>9525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16" name="Group Box 245">
              <controlPr defaultSize="0" print="0" autoFill="0" autoPict="0">
                <anchor moveWithCells="1">
                  <from>
                    <xdr:col>10</xdr:col>
                    <xdr:colOff>0</xdr:colOff>
                    <xdr:row>155</xdr:row>
                    <xdr:rowOff>9525</xdr:rowOff>
                  </from>
                  <to>
                    <xdr:col>12</xdr:col>
                    <xdr:colOff>0</xdr:colOff>
                    <xdr:row>155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17" name="Group Box 246">
              <controlPr defaultSize="0" print="0" autoFill="0" autoPict="0">
                <anchor moveWithCells="1">
                  <from>
                    <xdr:col>10</xdr:col>
                    <xdr:colOff>0</xdr:colOff>
                    <xdr:row>188</xdr:row>
                    <xdr:rowOff>9525</xdr:rowOff>
                  </from>
                  <to>
                    <xdr:col>12</xdr:col>
                    <xdr:colOff>0</xdr:colOff>
                    <xdr:row>188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18" name="Group Box 247">
              <controlPr defaultSize="0" print="0" autoFill="0" autoPict="0">
                <anchor moveWithCells="1">
                  <from>
                    <xdr:col>10</xdr:col>
                    <xdr:colOff>0</xdr:colOff>
                    <xdr:row>195</xdr:row>
                    <xdr:rowOff>9525</xdr:rowOff>
                  </from>
                  <to>
                    <xdr:col>12</xdr:col>
                    <xdr:colOff>0</xdr:colOff>
                    <xdr:row>195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19" name="Group Box 248">
              <controlPr defaultSize="0" print="0" autoFill="0" autoPict="0">
                <anchor moveWithCells="1">
                  <from>
                    <xdr:col>10</xdr:col>
                    <xdr:colOff>0</xdr:colOff>
                    <xdr:row>230</xdr:row>
                    <xdr:rowOff>9525</xdr:rowOff>
                  </from>
                  <to>
                    <xdr:col>12</xdr:col>
                    <xdr:colOff>0</xdr:colOff>
                    <xdr:row>230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20" name="Group Box 249">
              <controlPr defaultSize="0" print="0" autoFill="0" autoPict="0">
                <anchor moveWithCells="1">
                  <from>
                    <xdr:col>10</xdr:col>
                    <xdr:colOff>0</xdr:colOff>
                    <xdr:row>232</xdr:row>
                    <xdr:rowOff>9525</xdr:rowOff>
                  </from>
                  <to>
                    <xdr:col>12</xdr:col>
                    <xdr:colOff>0</xdr:colOff>
                    <xdr:row>232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21" name="Group Box 250">
              <controlPr defaultSize="0" print="0" autoFill="0" autoPict="0">
                <anchor moveWithCells="1">
                  <from>
                    <xdr:col>10</xdr:col>
                    <xdr:colOff>0</xdr:colOff>
                    <xdr:row>246</xdr:row>
                    <xdr:rowOff>9525</xdr:rowOff>
                  </from>
                  <to>
                    <xdr:col>12</xdr:col>
                    <xdr:colOff>0</xdr:colOff>
                    <xdr:row>246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22" name="Group Box 251">
              <controlPr defaultSize="0" print="0" autoFill="0" autoPict="0">
                <anchor moveWithCells="1">
                  <from>
                    <xdr:col>10</xdr:col>
                    <xdr:colOff>9525</xdr:colOff>
                    <xdr:row>238</xdr:row>
                    <xdr:rowOff>9525</xdr:rowOff>
                  </from>
                  <to>
                    <xdr:col>11</xdr:col>
                    <xdr:colOff>504825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23" name="Group Box 331">
              <controlPr defaultSize="0" print="0" autoFill="0" autoPict="0">
                <anchor moveWithCells="1">
                  <from>
                    <xdr:col>10</xdr:col>
                    <xdr:colOff>9525</xdr:colOff>
                    <xdr:row>160</xdr:row>
                    <xdr:rowOff>9525</xdr:rowOff>
                  </from>
                  <to>
                    <xdr:col>11</xdr:col>
                    <xdr:colOff>504825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24" name="Group Box 332">
              <controlPr defaultSize="0" print="0" autoFill="0" autoPict="0">
                <anchor moveWithCells="1">
                  <from>
                    <xdr:col>10</xdr:col>
                    <xdr:colOff>9525</xdr:colOff>
                    <xdr:row>159</xdr:row>
                    <xdr:rowOff>9525</xdr:rowOff>
                  </from>
                  <to>
                    <xdr:col>11</xdr:col>
                    <xdr:colOff>504825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25" name="Group Box 333">
              <controlPr defaultSize="0" print="0" autoFill="0" autoPict="0">
                <anchor moveWithCells="1">
                  <from>
                    <xdr:col>10</xdr:col>
                    <xdr:colOff>9525</xdr:colOff>
                    <xdr:row>161</xdr:row>
                    <xdr:rowOff>9525</xdr:rowOff>
                  </from>
                  <to>
                    <xdr:col>11</xdr:col>
                    <xdr:colOff>504825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26" name="Group Box 335">
              <controlPr defaultSize="0" print="0" autoFill="0" autoPict="0">
                <anchor moveWithCells="1">
                  <from>
                    <xdr:col>10</xdr:col>
                    <xdr:colOff>9525</xdr:colOff>
                    <xdr:row>144</xdr:row>
                    <xdr:rowOff>9525</xdr:rowOff>
                  </from>
                  <to>
                    <xdr:col>11</xdr:col>
                    <xdr:colOff>504825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27" name="Group Box 336">
              <controlPr defaultSize="0" print="0" autoFill="0" autoPict="0">
                <anchor moveWithCells="1">
                  <from>
                    <xdr:col>10</xdr:col>
                    <xdr:colOff>9525</xdr:colOff>
                    <xdr:row>151</xdr:row>
                    <xdr:rowOff>9525</xdr:rowOff>
                  </from>
                  <to>
                    <xdr:col>11</xdr:col>
                    <xdr:colOff>504825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28" name="Group Box 367">
              <controlPr defaultSize="0" print="0" autoFill="0" autoPict="0">
                <anchor moveWithCells="1">
                  <from>
                    <xdr:col>10</xdr:col>
                    <xdr:colOff>9525</xdr:colOff>
                    <xdr:row>149</xdr:row>
                    <xdr:rowOff>9525</xdr:rowOff>
                  </from>
                  <to>
                    <xdr:col>11</xdr:col>
                    <xdr:colOff>504825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29" name="Group Box 369">
              <controlPr defaultSize="0" print="0" autoFill="0" autoPict="0">
                <anchor moveWithCells="1">
                  <from>
                    <xdr:col>10</xdr:col>
                    <xdr:colOff>0</xdr:colOff>
                    <xdr:row>118</xdr:row>
                    <xdr:rowOff>9525</xdr:rowOff>
                  </from>
                  <to>
                    <xdr:col>12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30" name="Group Box 370">
              <controlPr defaultSize="0" print="0" autoFill="0" autoPict="0">
                <anchor moveWithCells="1">
                  <from>
                    <xdr:col>10</xdr:col>
                    <xdr:colOff>0</xdr:colOff>
                    <xdr:row>52</xdr:row>
                    <xdr:rowOff>9525</xdr:rowOff>
                  </from>
                  <to>
                    <xdr:col>11</xdr:col>
                    <xdr:colOff>504825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31" name="Group Box 375">
              <controlPr defaultSize="0" print="0" autoFill="0" autoPict="0">
                <anchor moveWithCells="1">
                  <from>
                    <xdr:col>10</xdr:col>
                    <xdr:colOff>0</xdr:colOff>
                    <xdr:row>125</xdr:row>
                    <xdr:rowOff>9525</xdr:rowOff>
                  </from>
                  <to>
                    <xdr:col>12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32" name="Group Box 378">
              <controlPr defaultSize="0" print="0" autoFill="0" autoPict="0">
                <anchor moveWithCells="1">
                  <from>
                    <xdr:col>10</xdr:col>
                    <xdr:colOff>9525</xdr:colOff>
                    <xdr:row>131</xdr:row>
                    <xdr:rowOff>9525</xdr:rowOff>
                  </from>
                  <to>
                    <xdr:col>12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33" name="Group Box 381">
              <controlPr defaultSize="0" print="0" autoFill="0" autoPict="0">
                <anchor moveWithCells="1">
                  <from>
                    <xdr:col>10</xdr:col>
                    <xdr:colOff>9525</xdr:colOff>
                    <xdr:row>259</xdr:row>
                    <xdr:rowOff>9525</xdr:rowOff>
                  </from>
                  <to>
                    <xdr:col>11</xdr:col>
                    <xdr:colOff>504825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34" name="Group Box 382">
              <controlPr defaultSize="0" print="0" autoFill="0" autoPict="0">
                <anchor moveWithCells="1">
                  <from>
                    <xdr:col>10</xdr:col>
                    <xdr:colOff>9525</xdr:colOff>
                    <xdr:row>261</xdr:row>
                    <xdr:rowOff>9525</xdr:rowOff>
                  </from>
                  <to>
                    <xdr:col>11</xdr:col>
                    <xdr:colOff>504825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35" name="Group Box 383">
              <controlPr defaultSize="0" print="0" autoFill="0" autoPict="0">
                <anchor moveWithCells="1">
                  <from>
                    <xdr:col>10</xdr:col>
                    <xdr:colOff>9525</xdr:colOff>
                    <xdr:row>263</xdr:row>
                    <xdr:rowOff>9525</xdr:rowOff>
                  </from>
                  <to>
                    <xdr:col>11</xdr:col>
                    <xdr:colOff>504825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36" name="Group Box 384">
              <controlPr defaultSize="0" print="0" autoFill="0" autoPict="0">
                <anchor moveWithCells="1">
                  <from>
                    <xdr:col>10</xdr:col>
                    <xdr:colOff>9525</xdr:colOff>
                    <xdr:row>265</xdr:row>
                    <xdr:rowOff>9525</xdr:rowOff>
                  </from>
                  <to>
                    <xdr:col>11</xdr:col>
                    <xdr:colOff>504825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37" name="Group Box 385">
              <controlPr defaultSize="0" print="0" autoFill="0" autoPict="0">
                <anchor moveWithCells="1">
                  <from>
                    <xdr:col>10</xdr:col>
                    <xdr:colOff>9525</xdr:colOff>
                    <xdr:row>267</xdr:row>
                    <xdr:rowOff>9525</xdr:rowOff>
                  </from>
                  <to>
                    <xdr:col>11</xdr:col>
                    <xdr:colOff>504825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138" name="Group Box 390">
              <controlPr defaultSize="0" print="0" autoFill="0" autoPict="0">
                <anchor moveWithCells="1">
                  <from>
                    <xdr:col>10</xdr:col>
                    <xdr:colOff>9525</xdr:colOff>
                    <xdr:row>269</xdr:row>
                    <xdr:rowOff>9525</xdr:rowOff>
                  </from>
                  <to>
                    <xdr:col>11</xdr:col>
                    <xdr:colOff>504825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139" name="Group Box 412">
              <controlPr defaultSize="0" print="0" autoFill="0" autoPict="0">
                <anchor moveWithCells="1">
                  <from>
                    <xdr:col>10</xdr:col>
                    <xdr:colOff>9525</xdr:colOff>
                    <xdr:row>55</xdr:row>
                    <xdr:rowOff>9525</xdr:rowOff>
                  </from>
                  <to>
                    <xdr:col>11</xdr:col>
                    <xdr:colOff>504825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windowProtection="1" zoomScaleNormal="100" workbookViewId="0">
      <selection activeCell="O21" sqref="O21"/>
    </sheetView>
  </sheetViews>
  <sheetFormatPr defaultRowHeight="15" x14ac:dyDescent="0.25"/>
  <cols>
    <col min="1" max="1" width="3.140625" style="3" customWidth="1"/>
    <col min="2" max="12" width="9.140625" style="3"/>
  </cols>
  <sheetData>
    <row r="1" spans="1:18" ht="15.75" customHeight="1" x14ac:dyDescent="0.25">
      <c r="B1" s="178" t="s">
        <v>368</v>
      </c>
      <c r="C1" s="178"/>
      <c r="D1" s="178"/>
      <c r="E1" s="178"/>
      <c r="F1" s="178"/>
      <c r="G1" s="178"/>
      <c r="H1" s="178"/>
      <c r="I1" s="178"/>
      <c r="J1" s="104"/>
      <c r="K1" s="104"/>
    </row>
    <row r="2" spans="1:18" ht="15" customHeight="1" x14ac:dyDescent="0.25">
      <c r="A2" s="104"/>
      <c r="B2" s="178"/>
      <c r="C2" s="178"/>
      <c r="D2" s="178"/>
      <c r="E2" s="178"/>
      <c r="F2" s="178"/>
      <c r="G2" s="178"/>
      <c r="H2" s="178"/>
      <c r="I2" s="178"/>
      <c r="J2" s="104"/>
      <c r="K2" s="104"/>
    </row>
    <row r="3" spans="1:18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8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8" ht="15" customHeight="1" x14ac:dyDescent="0.25">
      <c r="A5" s="180">
        <v>1</v>
      </c>
      <c r="B5" s="179" t="s">
        <v>372</v>
      </c>
      <c r="C5" s="179"/>
      <c r="D5" s="179"/>
      <c r="E5" s="179"/>
      <c r="F5" s="179"/>
      <c r="G5" s="179"/>
      <c r="H5" s="108"/>
      <c r="I5" s="108"/>
      <c r="J5" s="108"/>
      <c r="K5" s="108"/>
    </row>
    <row r="6" spans="1:18" x14ac:dyDescent="0.25">
      <c r="A6" s="180"/>
      <c r="B6" s="179"/>
      <c r="C6" s="179"/>
      <c r="D6" s="179"/>
      <c r="E6" s="179"/>
      <c r="F6" s="179"/>
      <c r="G6" s="179"/>
      <c r="H6" s="108"/>
      <c r="I6" s="108"/>
      <c r="J6" s="108"/>
      <c r="K6" s="108"/>
    </row>
    <row r="7" spans="1:18" x14ac:dyDescent="0.25">
      <c r="A7" s="180"/>
      <c r="B7" s="179"/>
      <c r="C7" s="179"/>
      <c r="D7" s="179"/>
      <c r="E7" s="179"/>
      <c r="F7" s="179"/>
      <c r="G7" s="179"/>
      <c r="H7" s="108"/>
      <c r="I7" s="108"/>
      <c r="J7" s="108"/>
      <c r="K7" s="108"/>
    </row>
    <row r="8" spans="1:18" ht="15" customHeight="1" x14ac:dyDescent="0.25">
      <c r="A8" s="108"/>
      <c r="B8" s="110"/>
      <c r="C8" s="110"/>
      <c r="D8" s="110"/>
      <c r="E8" s="110"/>
      <c r="F8" s="110"/>
      <c r="G8" s="110"/>
      <c r="H8" s="108"/>
      <c r="I8" s="108"/>
      <c r="J8" s="108"/>
      <c r="K8" s="108"/>
    </row>
    <row r="9" spans="1:18" x14ac:dyDescent="0.25">
      <c r="A9" s="41"/>
      <c r="B9" s="103"/>
      <c r="C9" s="105"/>
      <c r="D9" s="105"/>
      <c r="E9" s="105"/>
      <c r="F9" s="105"/>
      <c r="G9" s="105"/>
      <c r="H9" s="41"/>
      <c r="I9" s="41"/>
      <c r="J9" s="41"/>
      <c r="K9" s="41"/>
      <c r="L9" s="14"/>
    </row>
    <row r="10" spans="1:18" ht="15" customHeight="1" x14ac:dyDescent="0.25">
      <c r="A10" s="180">
        <v>2</v>
      </c>
      <c r="B10" s="179" t="s">
        <v>376</v>
      </c>
      <c r="C10" s="179"/>
      <c r="D10" s="179"/>
      <c r="E10" s="179"/>
      <c r="F10" s="179"/>
      <c r="G10" s="179"/>
      <c r="H10" s="108"/>
      <c r="I10" s="108"/>
      <c r="J10" s="108"/>
      <c r="K10" s="4"/>
      <c r="L10" s="4"/>
      <c r="M10" s="4"/>
      <c r="N10" s="4"/>
      <c r="O10" s="4"/>
      <c r="P10" s="4"/>
      <c r="Q10" s="3"/>
      <c r="R10" s="3"/>
    </row>
    <row r="11" spans="1:18" ht="15" customHeight="1" x14ac:dyDescent="0.25">
      <c r="A11" s="180"/>
      <c r="B11" s="179"/>
      <c r="C11" s="179"/>
      <c r="D11" s="179"/>
      <c r="E11" s="179"/>
      <c r="F11" s="179"/>
      <c r="G11" s="179"/>
      <c r="H11" s="108"/>
      <c r="I11" s="108"/>
      <c r="J11" s="108"/>
      <c r="K11" s="4"/>
      <c r="L11" s="4"/>
      <c r="M11" s="4"/>
      <c r="N11" s="4"/>
      <c r="O11" s="4"/>
      <c r="P11" s="4"/>
      <c r="Q11" s="3"/>
      <c r="R11" s="3"/>
    </row>
    <row r="12" spans="1:18" x14ac:dyDescent="0.25">
      <c r="B12" s="103"/>
      <c r="C12" s="103"/>
      <c r="D12" s="103"/>
      <c r="E12" s="103"/>
      <c r="F12" s="103"/>
      <c r="G12" s="103"/>
      <c r="H12"/>
      <c r="I12"/>
      <c r="J12"/>
      <c r="K12"/>
      <c r="L12"/>
    </row>
    <row r="13" spans="1:18" x14ac:dyDescent="0.25">
      <c r="A13" s="109"/>
      <c r="B13" s="110"/>
      <c r="C13" s="110"/>
      <c r="D13" s="110"/>
      <c r="E13" s="110"/>
      <c r="F13" s="110"/>
      <c r="G13" s="110"/>
      <c r="H13"/>
      <c r="I13"/>
      <c r="J13"/>
      <c r="K13"/>
      <c r="L13"/>
    </row>
    <row r="14" spans="1:18" ht="15" customHeight="1" x14ac:dyDescent="0.25">
      <c r="A14" s="179">
        <v>3</v>
      </c>
      <c r="B14" s="179" t="s">
        <v>369</v>
      </c>
      <c r="C14" s="179"/>
      <c r="D14" s="179"/>
      <c r="E14" s="179"/>
      <c r="F14" s="179"/>
      <c r="G14" s="179"/>
      <c r="H14"/>
      <c r="I14"/>
      <c r="J14"/>
      <c r="K14"/>
      <c r="L14"/>
    </row>
    <row r="15" spans="1:18" x14ac:dyDescent="0.25">
      <c r="A15" s="179"/>
      <c r="B15" s="179"/>
      <c r="C15" s="179"/>
      <c r="D15" s="179"/>
      <c r="E15" s="179"/>
      <c r="F15" s="179"/>
      <c r="G15" s="179"/>
      <c r="H15"/>
      <c r="I15"/>
      <c r="J15"/>
      <c r="K15"/>
      <c r="L15"/>
    </row>
    <row r="16" spans="1:18" x14ac:dyDescent="0.25">
      <c r="A16" s="179"/>
      <c r="B16" s="179"/>
      <c r="C16" s="179"/>
      <c r="D16" s="179"/>
      <c r="E16" s="179"/>
      <c r="F16" s="179"/>
      <c r="G16" s="179"/>
      <c r="H16" s="108"/>
      <c r="I16" s="108"/>
      <c r="J16" s="108"/>
      <c r="K16" s="108"/>
    </row>
    <row r="17" spans="1:12" ht="15" customHeight="1" x14ac:dyDescent="0.25">
      <c r="A17" s="109"/>
      <c r="B17" s="110"/>
      <c r="C17" s="110"/>
      <c r="D17" s="110"/>
      <c r="E17" s="110"/>
      <c r="F17" s="110"/>
      <c r="G17" s="110"/>
      <c r="H17"/>
      <c r="I17"/>
      <c r="J17"/>
      <c r="K17"/>
      <c r="L17"/>
    </row>
    <row r="18" spans="1:12" x14ac:dyDescent="0.25">
      <c r="A18" s="108"/>
      <c r="B18" s="25"/>
      <c r="C18" s="25"/>
      <c r="D18" s="25"/>
      <c r="E18" s="25"/>
      <c r="F18" s="25"/>
      <c r="G18" s="25"/>
      <c r="H18"/>
      <c r="I18"/>
      <c r="J18"/>
      <c r="K18"/>
      <c r="L18"/>
    </row>
    <row r="19" spans="1:12" x14ac:dyDescent="0.25">
      <c r="A19" s="180">
        <v>4</v>
      </c>
      <c r="B19" s="179" t="s">
        <v>370</v>
      </c>
      <c r="C19" s="179"/>
      <c r="D19" s="179"/>
      <c r="E19" s="179"/>
      <c r="F19" s="179"/>
      <c r="G19" s="179"/>
      <c r="H19"/>
      <c r="I19"/>
      <c r="J19"/>
      <c r="K19"/>
      <c r="L19"/>
    </row>
    <row r="20" spans="1:12" x14ac:dyDescent="0.25">
      <c r="A20" s="180"/>
      <c r="B20" s="179"/>
      <c r="C20" s="179"/>
      <c r="D20" s="179"/>
      <c r="E20" s="179"/>
      <c r="F20" s="179"/>
      <c r="G20" s="179"/>
      <c r="H20" s="108"/>
      <c r="I20" s="108"/>
      <c r="J20" s="108"/>
      <c r="K20" s="108"/>
    </row>
    <row r="21" spans="1:12" ht="15" customHeight="1" x14ac:dyDescent="0.25">
      <c r="A21" s="4"/>
      <c r="B21" s="110"/>
      <c r="C21" s="110"/>
      <c r="D21" s="110"/>
      <c r="E21" s="110"/>
      <c r="F21" s="110"/>
      <c r="G21" s="110"/>
      <c r="H21"/>
      <c r="I21"/>
      <c r="J21"/>
      <c r="K21"/>
      <c r="L21"/>
    </row>
    <row r="22" spans="1:12" x14ac:dyDescent="0.25">
      <c r="A22" s="4"/>
      <c r="B22" s="110"/>
      <c r="C22" s="110"/>
      <c r="D22" s="110"/>
      <c r="E22" s="110"/>
      <c r="F22" s="110"/>
      <c r="G22" s="110"/>
      <c r="H22"/>
      <c r="I22"/>
      <c r="J22"/>
      <c r="K22"/>
      <c r="L22"/>
    </row>
    <row r="23" spans="1:12" x14ac:dyDescent="0.25">
      <c r="A23" s="153">
        <v>5</v>
      </c>
      <c r="B23" s="179" t="s">
        <v>371</v>
      </c>
      <c r="C23" s="179"/>
      <c r="D23" s="179"/>
      <c r="E23" s="179"/>
      <c r="F23" s="179"/>
      <c r="G23" s="179"/>
      <c r="H23"/>
      <c r="I23"/>
      <c r="J23"/>
      <c r="K23"/>
      <c r="L23"/>
    </row>
    <row r="24" spans="1:12" x14ac:dyDescent="0.25">
      <c r="A24" s="153"/>
      <c r="B24" s="179"/>
      <c r="C24" s="179"/>
      <c r="D24" s="179"/>
      <c r="E24" s="179"/>
      <c r="F24" s="179"/>
      <c r="G24" s="179"/>
      <c r="H24"/>
      <c r="I24"/>
      <c r="J24"/>
      <c r="K24"/>
      <c r="L24"/>
    </row>
    <row r="25" spans="1:12" x14ac:dyDescent="0.25">
      <c r="A25" s="4"/>
      <c r="B25" s="110"/>
      <c r="C25" s="110"/>
      <c r="D25" s="110"/>
      <c r="E25" s="110"/>
      <c r="F25" s="110"/>
      <c r="G25" s="110"/>
      <c r="H25"/>
      <c r="I25"/>
      <c r="J25"/>
      <c r="K25"/>
      <c r="L25"/>
    </row>
    <row r="26" spans="1:12" x14ac:dyDescent="0.25">
      <c r="A26" s="4"/>
      <c r="B26" s="110"/>
      <c r="C26" s="110"/>
      <c r="D26" s="110"/>
      <c r="E26" s="110"/>
      <c r="F26" s="110"/>
      <c r="G26" s="110"/>
      <c r="H26"/>
      <c r="I26"/>
      <c r="J26"/>
      <c r="K26"/>
      <c r="L26"/>
    </row>
    <row r="27" spans="1:12" ht="15.75" customHeight="1" x14ac:dyDescent="0.25">
      <c r="A27" s="153">
        <v>6</v>
      </c>
      <c r="B27" s="157" t="s">
        <v>373</v>
      </c>
      <c r="C27" s="157"/>
      <c r="D27" s="157"/>
      <c r="E27" s="157"/>
      <c r="F27" s="157"/>
      <c r="G27" s="157"/>
      <c r="H27"/>
      <c r="I27"/>
      <c r="J27"/>
      <c r="K27"/>
      <c r="L27"/>
    </row>
    <row r="28" spans="1:12" s="98" customFormat="1" ht="15.75" customHeight="1" x14ac:dyDescent="0.25">
      <c r="A28" s="153"/>
      <c r="B28" s="157"/>
      <c r="C28" s="157"/>
      <c r="D28" s="157"/>
      <c r="E28" s="157"/>
      <c r="F28" s="157"/>
      <c r="G28" s="157"/>
    </row>
    <row r="29" spans="1:12" x14ac:dyDescent="0.25">
      <c r="A29" s="4"/>
      <c r="B29" s="106"/>
      <c r="C29" s="106"/>
      <c r="D29" s="106"/>
      <c r="E29" s="106"/>
      <c r="F29" s="106"/>
      <c r="G29" s="106"/>
      <c r="H29"/>
      <c r="I29"/>
      <c r="J29"/>
      <c r="K29"/>
      <c r="L29"/>
    </row>
    <row r="30" spans="1:12" x14ac:dyDescent="0.25">
      <c r="A30" s="4"/>
      <c r="B30" s="106"/>
      <c r="C30" s="106"/>
      <c r="D30" s="106"/>
      <c r="E30" s="106"/>
      <c r="F30" s="106"/>
      <c r="G30" s="106"/>
      <c r="H30"/>
      <c r="I30"/>
      <c r="J30"/>
      <c r="K30"/>
      <c r="L30"/>
    </row>
    <row r="31" spans="1:12" x14ac:dyDescent="0.25">
      <c r="A31" s="108"/>
      <c r="B31" s="107"/>
      <c r="C31" s="107"/>
      <c r="D31" s="107"/>
      <c r="E31" s="107"/>
      <c r="F31"/>
      <c r="G31"/>
      <c r="H31"/>
      <c r="I31"/>
      <c r="J31"/>
      <c r="K31"/>
      <c r="L31"/>
    </row>
    <row r="32" spans="1:12" x14ac:dyDescent="0.25">
      <c r="A32" s="41"/>
      <c r="B32" s="41"/>
      <c r="C32" s="41"/>
      <c r="D32" s="41"/>
      <c r="E32" s="41"/>
      <c r="F32"/>
      <c r="G32"/>
      <c r="H32" s="108"/>
      <c r="I32" s="108"/>
      <c r="J32" s="108"/>
      <c r="K32" s="108"/>
    </row>
    <row r="33" spans="1:12" x14ac:dyDescent="0.25">
      <c r="A33" s="41"/>
      <c r="B33" s="41"/>
      <c r="C33" s="41"/>
      <c r="D33" s="41"/>
      <c r="E33" s="41"/>
      <c r="F33"/>
      <c r="G33"/>
      <c r="H33" s="108"/>
      <c r="I33" s="108"/>
      <c r="J33" s="108"/>
      <c r="K33" s="108"/>
    </row>
    <row r="34" spans="1:12" x14ac:dyDescent="0.25">
      <c r="A34" s="108"/>
      <c r="B34" s="108"/>
      <c r="C34" s="108"/>
      <c r="D34" s="108"/>
      <c r="E34" s="108"/>
      <c r="F34" s="108"/>
      <c r="G34" s="108"/>
      <c r="H34" s="108"/>
      <c r="I34" s="41"/>
      <c r="J34" s="41"/>
      <c r="K34" s="41"/>
      <c r="L34" s="14"/>
    </row>
    <row r="35" spans="1:12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2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  <row r="37" spans="1:12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2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2" x14ac:dyDescent="0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1:12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2" x14ac:dyDescent="0.25">
      <c r="A41" s="41"/>
      <c r="B41" s="41"/>
      <c r="C41" s="41"/>
      <c r="D41" s="41"/>
      <c r="E41" s="41"/>
      <c r="F41" s="41"/>
      <c r="G41" s="41"/>
      <c r="H41" s="108"/>
      <c r="I41" s="108"/>
      <c r="J41" s="108"/>
      <c r="K41" s="108"/>
    </row>
    <row r="42" spans="1:12" x14ac:dyDescent="0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2" x14ac:dyDescent="0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2" x14ac:dyDescent="0.2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2" x14ac:dyDescent="0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2" x14ac:dyDescent="0.2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</row>
    <row r="47" spans="1:12" x14ac:dyDescent="0.2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2" x14ac:dyDescent="0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25" s="3" customFormat="1" x14ac:dyDescent="0.2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3" customFormat="1" x14ac:dyDescent="0.2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3" customFormat="1" x14ac:dyDescent="0.2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3" customFormat="1" x14ac:dyDescent="0.2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3" customFormat="1" x14ac:dyDescent="0.2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3" customFormat="1" x14ac:dyDescent="0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3" customFormat="1" x14ac:dyDescent="0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3" customFormat="1" x14ac:dyDescent="0.2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3" customFormat="1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x14ac:dyDescent="0.25">
      <c r="A58" s="108"/>
      <c r="B58" s="108"/>
      <c r="C58" s="108"/>
      <c r="D58" s="108"/>
      <c r="E58" s="108"/>
      <c r="F58" s="108"/>
      <c r="G58" s="108"/>
    </row>
    <row r="59" spans="1:25" x14ac:dyDescent="0.25">
      <c r="A59" s="108"/>
      <c r="B59" s="108"/>
      <c r="C59" s="108"/>
      <c r="D59" s="108"/>
      <c r="E59" s="108"/>
      <c r="F59" s="108"/>
      <c r="G59" s="108"/>
    </row>
    <row r="60" spans="1:25" x14ac:dyDescent="0.25">
      <c r="A60" s="108"/>
      <c r="B60" s="108"/>
      <c r="C60" s="108"/>
      <c r="D60" s="108"/>
      <c r="E60" s="108"/>
      <c r="F60" s="108"/>
      <c r="G60" s="108"/>
    </row>
    <row r="61" spans="1:25" x14ac:dyDescent="0.25">
      <c r="A61" s="108"/>
      <c r="B61" s="108"/>
      <c r="C61" s="108"/>
      <c r="D61" s="108"/>
      <c r="E61" s="108"/>
      <c r="F61" s="108"/>
      <c r="G61" s="108"/>
    </row>
    <row r="62" spans="1:25" x14ac:dyDescent="0.25">
      <c r="A62" s="108"/>
      <c r="B62" s="108"/>
      <c r="C62" s="108"/>
      <c r="D62" s="108"/>
      <c r="E62" s="108"/>
      <c r="F62" s="108"/>
      <c r="G62" s="108"/>
    </row>
    <row r="63" spans="1:25" x14ac:dyDescent="0.25">
      <c r="A63" s="108"/>
      <c r="B63" s="108"/>
      <c r="C63" s="108"/>
      <c r="D63" s="108"/>
      <c r="E63" s="108"/>
      <c r="F63" s="108"/>
      <c r="G63" s="108"/>
    </row>
    <row r="64" spans="1:25" x14ac:dyDescent="0.25">
      <c r="A64" s="108"/>
      <c r="B64" s="108"/>
      <c r="C64" s="108"/>
      <c r="D64" s="108"/>
      <c r="E64" s="108"/>
      <c r="F64" s="108"/>
      <c r="G64" s="108"/>
    </row>
    <row r="65" spans="1:7" x14ac:dyDescent="0.25">
      <c r="A65" s="108"/>
      <c r="B65" s="108"/>
      <c r="C65" s="108"/>
      <c r="D65" s="108"/>
      <c r="E65" s="108"/>
      <c r="F65" s="108"/>
      <c r="G65" s="108"/>
    </row>
    <row r="66" spans="1:7" x14ac:dyDescent="0.25">
      <c r="A66" s="108"/>
      <c r="B66" s="108"/>
      <c r="C66" s="108"/>
      <c r="D66" s="108"/>
      <c r="E66" s="108"/>
      <c r="F66" s="108"/>
      <c r="G66" s="108"/>
    </row>
    <row r="67" spans="1:7" x14ac:dyDescent="0.25">
      <c r="A67" s="108"/>
      <c r="B67" s="108"/>
      <c r="C67" s="108"/>
      <c r="D67" s="108"/>
      <c r="E67" s="108"/>
      <c r="F67" s="108"/>
      <c r="G67" s="108"/>
    </row>
    <row r="240" spans="8:25" s="3" customFormat="1" x14ac:dyDescent="0.25">
      <c r="H240" s="14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2" spans="1:12" x14ac:dyDescent="0.25">
      <c r="H242" s="14"/>
    </row>
    <row r="243" spans="1:12" x14ac:dyDescent="0.25">
      <c r="I243" s="14"/>
      <c r="J243" s="14"/>
      <c r="K243" s="14"/>
      <c r="L243" s="14"/>
    </row>
    <row r="244" spans="1:12" x14ac:dyDescent="0.25">
      <c r="H244" s="14"/>
    </row>
    <row r="245" spans="1:12" x14ac:dyDescent="0.25">
      <c r="I245" s="14"/>
      <c r="J245" s="14"/>
      <c r="K245" s="14"/>
      <c r="L245" s="14"/>
    </row>
    <row r="246" spans="1:12" x14ac:dyDescent="0.25">
      <c r="H246" s="14"/>
    </row>
    <row r="247" spans="1:12" x14ac:dyDescent="0.25">
      <c r="H247" s="14"/>
      <c r="I247" s="14"/>
      <c r="J247" s="14"/>
      <c r="K247" s="14"/>
      <c r="L247" s="14"/>
    </row>
    <row r="248" spans="1:12" x14ac:dyDescent="0.25">
      <c r="H248" s="14"/>
    </row>
    <row r="249" spans="1:12" x14ac:dyDescent="0.25">
      <c r="I249" s="14"/>
      <c r="J249" s="14"/>
      <c r="K249" s="14"/>
      <c r="L249" s="14"/>
    </row>
    <row r="250" spans="1:12" x14ac:dyDescent="0.25">
      <c r="A250" s="14"/>
      <c r="B250" s="14"/>
      <c r="C250" s="14"/>
      <c r="D250" s="14"/>
      <c r="E250" s="14"/>
      <c r="F250" s="14"/>
      <c r="G250" s="14"/>
      <c r="I250" s="14"/>
      <c r="J250" s="14"/>
      <c r="K250" s="14"/>
      <c r="L250" s="14"/>
    </row>
    <row r="251" spans="1:12" x14ac:dyDescent="0.25">
      <c r="I251" s="14"/>
      <c r="J251" s="14"/>
      <c r="K251" s="14"/>
      <c r="L251" s="14"/>
    </row>
    <row r="252" spans="1:12" x14ac:dyDescent="0.25">
      <c r="A252" s="14"/>
      <c r="B252" s="14"/>
      <c r="C252" s="14"/>
      <c r="D252" s="14"/>
      <c r="E252" s="14"/>
      <c r="F252" s="14"/>
      <c r="G252" s="14"/>
    </row>
    <row r="254" spans="1:12" x14ac:dyDescent="0.25">
      <c r="A254" s="14"/>
      <c r="B254" s="14"/>
      <c r="C254" s="14"/>
      <c r="D254" s="14"/>
      <c r="E254" s="14"/>
      <c r="F254" s="14"/>
      <c r="G254" s="14"/>
    </row>
    <row r="256" spans="1:12" x14ac:dyDescent="0.25">
      <c r="A256" s="14"/>
      <c r="B256" s="14"/>
      <c r="C256" s="14"/>
      <c r="D256" s="14"/>
      <c r="E256" s="14"/>
      <c r="F256" s="14"/>
      <c r="G256" s="14"/>
    </row>
    <row r="257" spans="1:7" x14ac:dyDescent="0.25">
      <c r="A257" s="14"/>
      <c r="B257" s="14"/>
      <c r="C257" s="14"/>
      <c r="D257" s="14"/>
      <c r="E257" s="14"/>
      <c r="F257" s="14"/>
      <c r="G257" s="14"/>
    </row>
    <row r="258" spans="1:7" x14ac:dyDescent="0.25">
      <c r="A258" s="14"/>
      <c r="B258" s="14"/>
      <c r="C258" s="14"/>
      <c r="D258" s="14"/>
      <c r="E258" s="14"/>
      <c r="F258" s="14"/>
      <c r="G258" s="14"/>
    </row>
  </sheetData>
  <sheetProtection algorithmName="SHA-512" hashValue="YGvLeLU1qv2hnXgYIQaPFb7VcpNv+Y6bTVrV6w1G7COCfVNvW7T4PvlU8SlgU1/LQQKp6MARTSNj8caMpN0Fuw==" saltValue="HTBf0LA6TtqgbqS5HwPgog==" spinCount="100000" sheet="1" objects="1" scenarios="1"/>
  <mergeCells count="13">
    <mergeCell ref="B1:I2"/>
    <mergeCell ref="A27:A28"/>
    <mergeCell ref="B27:G28"/>
    <mergeCell ref="B5:G7"/>
    <mergeCell ref="B14:G16"/>
    <mergeCell ref="B10:G11"/>
    <mergeCell ref="B19:G20"/>
    <mergeCell ref="A19:A20"/>
    <mergeCell ref="A14:A16"/>
    <mergeCell ref="A23:A24"/>
    <mergeCell ref="B23:G24"/>
    <mergeCell ref="A5:A7"/>
    <mergeCell ref="A10:A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Образац листе</vt:lpstr>
      <vt:lpstr>Упуство за унос података</vt:lpstr>
      <vt:lpstr>Образац листе (ризик)</vt:lpstr>
      <vt:lpstr>Упуство - ризик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2019-10-30T08:13:49Z</dcterms:modified>
</cp:coreProperties>
</file>