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Бодовање" sheetId="2" r:id="rId1"/>
    <sheet name="Мостови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4" i="2" l="1"/>
  <c r="N64" i="2"/>
  <c r="M64" i="2"/>
  <c r="K64" i="2"/>
  <c r="J11" i="3"/>
  <c r="I11" i="3"/>
  <c r="H11" i="3"/>
  <c r="N61" i="2" l="1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62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J5" i="2" l="1"/>
  <c r="J4" i="2"/>
  <c r="J35" i="2"/>
  <c r="J34" i="2"/>
  <c r="J6" i="2"/>
  <c r="J28" i="2"/>
  <c r="J46" i="2"/>
  <c r="J45" i="2"/>
  <c r="J31" i="2"/>
  <c r="J30" i="2"/>
  <c r="J15" i="2"/>
  <c r="J29" i="2"/>
  <c r="J7" i="2"/>
  <c r="J21" i="2"/>
  <c r="J10" i="2"/>
  <c r="J9" i="2"/>
  <c r="J8" i="2"/>
  <c r="J23" i="2"/>
  <c r="J11" i="2"/>
  <c r="J22" i="2"/>
  <c r="J44" i="2"/>
  <c r="J62" i="2"/>
  <c r="J61" i="2"/>
  <c r="J55" i="2"/>
  <c r="J43" i="2"/>
  <c r="J54" i="2"/>
  <c r="J53" i="2"/>
  <c r="J52" i="2"/>
  <c r="J42" i="2"/>
  <c r="J58" i="2"/>
  <c r="J51" i="2"/>
  <c r="J41" i="2"/>
  <c r="J50" i="2"/>
  <c r="J49" i="2"/>
  <c r="J60" i="2"/>
  <c r="J36" i="2"/>
  <c r="J20" i="2"/>
  <c r="J19" i="2"/>
  <c r="J18" i="2"/>
  <c r="J17" i="2"/>
  <c r="J16" i="2"/>
  <c r="J48" i="2"/>
  <c r="J47" i="2"/>
  <c r="J57" i="2"/>
  <c r="J56" i="2"/>
  <c r="J59" i="2"/>
  <c r="J40" i="2"/>
  <c r="J33" i="2"/>
  <c r="J39" i="2"/>
  <c r="J27" i="2"/>
  <c r="J26" i="2"/>
  <c r="J38" i="2"/>
  <c r="J25" i="2"/>
  <c r="J32" i="2"/>
  <c r="J37" i="2"/>
  <c r="J14" i="2"/>
  <c r="J24" i="2"/>
  <c r="J13" i="2"/>
  <c r="J12" i="2"/>
  <c r="I3" i="3"/>
  <c r="I4" i="3"/>
  <c r="I9" i="3"/>
  <c r="I8" i="3"/>
  <c r="I6" i="3"/>
  <c r="I5" i="3"/>
</calcChain>
</file>

<file path=xl/sharedStrings.xml><?xml version="1.0" encoding="utf-8"?>
<sst xmlns="http://schemas.openxmlformats.org/spreadsheetml/2006/main" count="243" uniqueCount="127">
  <si>
    <t>Подносилац захтева</t>
  </si>
  <si>
    <t>Општина</t>
  </si>
  <si>
    <t>Назив путног правца</t>
  </si>
  <si>
    <t xml:space="preserve">Укупна средства буџета </t>
  </si>
  <si>
    <t>I+II</t>
  </si>
  <si>
    <t>Ђурђевићи - Ковачевићи</t>
  </si>
  <si>
    <t>Бајина Башта</t>
  </si>
  <si>
    <t>КО Стрмово</t>
  </si>
  <si>
    <t>Мала река - Манастир</t>
  </si>
  <si>
    <t>Мала река - Саставци</t>
  </si>
  <si>
    <t>1+205</t>
  </si>
  <si>
    <t>2+420</t>
  </si>
  <si>
    <t>Црвена Јабука - Мишаринци</t>
  </si>
  <si>
    <t xml:space="preserve">Лескоцица - Црвена Јабука 2. део </t>
  </si>
  <si>
    <t>УПШ Заовине</t>
  </si>
  <si>
    <t>Чајчић - Брдо</t>
  </si>
  <si>
    <t>Ступаревина - Гај</t>
  </si>
  <si>
    <t>Смиљево поље - Трешњица</t>
  </si>
  <si>
    <t>Kучево</t>
  </si>
  <si>
    <t>Волуја</t>
  </si>
  <si>
    <t>Старо село, деоница I</t>
  </si>
  <si>
    <t>Равништарка-Поноре</t>
  </si>
  <si>
    <t>Кучево</t>
  </si>
  <si>
    <t>0+003</t>
  </si>
  <si>
    <t>Брезанска река - Раковац</t>
  </si>
  <si>
    <t>Буковац - Кобасички</t>
  </si>
  <si>
    <t>Петровац на Млави</t>
  </si>
  <si>
    <t>Манастирица</t>
  </si>
  <si>
    <t>Мартинов поток-Велики бубањ</t>
  </si>
  <si>
    <t>0+962</t>
  </si>
  <si>
    <t>Митров пут</t>
  </si>
  <si>
    <t>Мелница</t>
  </si>
  <si>
    <t>Црвено брдо, деоница I</t>
  </si>
  <si>
    <t>1+467,00</t>
  </si>
  <si>
    <t>Село - Саставци</t>
  </si>
  <si>
    <t>Селиште - Ваља Маре</t>
  </si>
  <si>
    <t>Комша - Царски пут</t>
  </si>
  <si>
    <t>Буковска река - Змеур</t>
  </si>
  <si>
    <t>Јаблан - Мосуровића шуме</t>
  </si>
  <si>
    <t>Река Рогачица - Ранића Река</t>
  </si>
  <si>
    <t>Јабукова раван - Сенокос</t>
  </si>
  <si>
    <t>Кулма Маре - Црни поток</t>
  </si>
  <si>
    <t>Црни врх - Јабуковац</t>
  </si>
  <si>
    <t>Ј.П Шуме-Гоч</t>
  </si>
  <si>
    <t>МАРКОВИЋА ПОЉЕ-ОСОЈЕ, ДЕОНИЦА II</t>
  </si>
  <si>
    <t>УВШ "Брезовице" Ваљево</t>
  </si>
  <si>
    <t>УВШ "Подриње" Бачевци, Бајина Башта</t>
  </si>
  <si>
    <t>УВШ "Стара планина" Пирот</t>
  </si>
  <si>
    <t>УВШ "Зарожје" Бајина Башта</t>
  </si>
  <si>
    <t>УВШ "Биоценоза"</t>
  </si>
  <si>
    <t>Шумарски факултет</t>
  </si>
  <si>
    <t>УВШ Браничева</t>
  </si>
  <si>
    <t>УВШ "Шуме Хомоља"</t>
  </si>
  <si>
    <t>УВШ "Добри до" Вуковац</t>
  </si>
  <si>
    <t>УВШ "Тилва" Нересница</t>
  </si>
  <si>
    <t>УВШ "Златар" Пријепоље</t>
  </si>
  <si>
    <t>УВШ "Горска вила" Голубац</t>
  </si>
  <si>
    <t>УВШ "Поникве" Бајина Башта</t>
  </si>
  <si>
    <t>"Уружење домаћина и власника шума Растишта" Растиште, Бајина Башта</t>
  </si>
  <si>
    <t>Огашу Черчег</t>
  </si>
  <si>
    <t>Огашу Бунар</t>
  </si>
  <si>
    <t>Пошец-Кулмеа Корецел</t>
  </si>
  <si>
    <t>Стениште - Краку грос</t>
  </si>
  <si>
    <t>Краку грос - Фрасењ</t>
  </si>
  <si>
    <t>Деспотовац</t>
  </si>
  <si>
    <t>Лисине-Ресава кућа наставак</t>
  </si>
  <si>
    <t>Бељаничка река-Злотска река</t>
  </si>
  <si>
    <t>Винатовача-Вртачеље</t>
  </si>
  <si>
    <t>Лугарница-Хватови</t>
  </si>
  <si>
    <t>Црквине-Метаљка</t>
  </si>
  <si>
    <t>Дебело брод - Вис II део</t>
  </si>
  <si>
    <t>Студенац - Свичевске косе</t>
  </si>
  <si>
    <t>Голијска река- Гужваре труба</t>
  </si>
  <si>
    <t>Пашини шатори-Бабин До-Риже</t>
  </si>
  <si>
    <t>Тисов крш -  Рашовка</t>
  </si>
  <si>
    <t>Лесковичка река -Сувачки поток</t>
  </si>
  <si>
    <t>Лесковица</t>
  </si>
  <si>
    <t>Рличка река – Равна гора</t>
  </si>
  <si>
    <t>Ајдановац - 1. одељење - Кончићке колибе</t>
  </si>
  <si>
    <t>Ловачка кућа-Парсовско браниште-Јечмениште-Рибарска корита-Болоињска корита</t>
  </si>
  <si>
    <t>Белојиска корита - Шаинац</t>
  </si>
  <si>
    <t>Крушке-Радевачка река</t>
  </si>
  <si>
    <t>Пирот</t>
  </si>
  <si>
    <t>Стара планина  I - Широке Луке</t>
  </si>
  <si>
    <t>Јеловичка река - Рибна бара</t>
  </si>
  <si>
    <t>0+045</t>
  </si>
  <si>
    <t>4+353.00</t>
  </si>
  <si>
    <t>Ресава-Вртачеље-Кленцуш</t>
  </si>
  <si>
    <t>0+036.00</t>
  </si>
  <si>
    <t>ШГ Кучево</t>
  </si>
  <si>
    <t>ШГ Бољевац</t>
  </si>
  <si>
    <t>ШГ Деспотовац</t>
  </si>
  <si>
    <t>Огашу-Маре</t>
  </si>
  <si>
    <t>УВШ "Црвена стена" Рогачица Бајина Башта</t>
  </si>
  <si>
    <t>ШГ Пирот</t>
  </si>
  <si>
    <t>ШГ Крагујевац</t>
  </si>
  <si>
    <t>ШГ Лозница</t>
  </si>
  <si>
    <t>ШГ Пријепоље</t>
  </si>
  <si>
    <t>ШГ Ивањица</t>
  </si>
  <si>
    <t>ШГ Рашка</t>
  </si>
  <si>
    <t>ШГ Краљево</t>
  </si>
  <si>
    <t>ШГ Крушевац</t>
  </si>
  <si>
    <t>ШГ Куршумлија</t>
  </si>
  <si>
    <t>ШГ Ниш</t>
  </si>
  <si>
    <t>ШГ Лесковац</t>
  </si>
  <si>
    <t>Реконструкција</t>
  </si>
  <si>
    <t>Санација</t>
  </si>
  <si>
    <t>Дужина</t>
  </si>
  <si>
    <t>Хитност</t>
  </si>
  <si>
    <t>Припадност мрежи путева</t>
  </si>
  <si>
    <t>Континуитет на траси пута</t>
  </si>
  <si>
    <t>Успешност у реализацији ранијих пројеката</t>
  </si>
  <si>
    <t>УВШ</t>
  </si>
  <si>
    <t>Укупно</t>
  </si>
  <si>
    <t xml:space="preserve">Фаза градње   </t>
  </si>
  <si>
    <t>Грачац (Црква)Цигановац</t>
  </si>
  <si>
    <t>Хајдучки лаз - Ђоново поље</t>
  </si>
  <si>
    <t>Предлог за уговарање</t>
  </si>
  <si>
    <t>Предлог за уговарање km</t>
  </si>
  <si>
    <t>Предлог за уговарање РСД</t>
  </si>
  <si>
    <t>Аванс</t>
  </si>
  <si>
    <t>КО/ГЈ</t>
  </si>
  <si>
    <t>Путни правац</t>
  </si>
  <si>
    <t>Стационажа</t>
  </si>
  <si>
    <t>Укупна цена коштања</t>
  </si>
  <si>
    <t>Тражена средства буџета</t>
  </si>
  <si>
    <t>Мост на траси шумског пута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</si>
</sst>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114">
    <xf numFmtId="0" fontId="0" fillId="0" borderId="0" xfId="0"/>
    <xf numFmtId="0" fontId="4" fillId="0" borderId="5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5" fillId="0" borderId="3" xfId="0" applyFont="1" applyBorder="1" applyAlignment="1">
      <alignment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2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3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4" fillId="2" borderId="5" xfId="1" applyFont="1" applyFill="1" applyBorder="1" applyAlignment="1">
      <alignment horizontal="center" vertical="center" wrapText="1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 wrapText="1"/>
    </xf>
    <xf numFmtId="1" fontId="5" fillId="0" borderId="1" xfId="3" applyNumberFormat="1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3" fontId="0" fillId="0" borderId="0" xfId="0" applyNumberFormat="1"/>
    <xf numFmtId="3" fontId="5" fillId="0" borderId="1" xfId="2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/>
    <xf numFmtId="3" fontId="9" fillId="0" borderId="1" xfId="0" applyNumberFormat="1" applyFont="1" applyBorder="1" applyAlignment="1">
      <alignment vertical="center"/>
    </xf>
    <xf numFmtId="0" fontId="9" fillId="0" borderId="1" xfId="2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/>
    <xf numFmtId="3" fontId="4" fillId="0" borderId="0" xfId="0" applyNumberFormat="1" applyFont="1" applyAlignment="1">
      <alignment horizontal="center" vertical="center"/>
    </xf>
    <xf numFmtId="3" fontId="7" fillId="0" borderId="7" xfId="2" applyNumberFormat="1" applyFont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3" fontId="7" fillId="0" borderId="9" xfId="2" applyNumberFormat="1" applyFont="1" applyBorder="1" applyAlignment="1" applyProtection="1">
      <alignment horizontal="center" vertical="center" wrapText="1"/>
      <protection locked="0"/>
    </xf>
    <xf numFmtId="3" fontId="5" fillId="0" borderId="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3" fontId="9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164" fontId="4" fillId="2" borderId="7" xfId="1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 wrapText="1"/>
    </xf>
    <xf numFmtId="1" fontId="4" fillId="2" borderId="7" xfId="1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</cellXfs>
  <cellStyles count="5">
    <cellStyle name="Normal" xfId="0" builtinId="0"/>
    <cellStyle name="Normal 2" xfId="1"/>
    <cellStyle name="Normal 2 3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="90" zoomScaleNormal="90" workbookViewId="0">
      <pane xSplit="3" ySplit="3" topLeftCell="D61" activePane="bottomRight" state="frozen"/>
      <selection pane="topRight" activeCell="I1" sqref="I1"/>
      <selection pane="bottomLeft" activeCell="A6" sqref="A6"/>
      <selection pane="bottomRight" activeCell="N73" sqref="N73"/>
    </sheetView>
  </sheetViews>
  <sheetFormatPr defaultRowHeight="12" x14ac:dyDescent="0.25"/>
  <cols>
    <col min="1" max="1" width="16.5546875" style="32" customWidth="1"/>
    <col min="2" max="2" width="11.77734375" style="32" customWidth="1"/>
    <col min="3" max="3" width="8" style="28" customWidth="1"/>
    <col min="4" max="4" width="7.109375" style="35" customWidth="1"/>
    <col min="5" max="5" width="7" style="28" customWidth="1"/>
    <col min="6" max="6" width="6.33203125" style="46" customWidth="1"/>
    <col min="7" max="7" width="8.21875" style="46" customWidth="1"/>
    <col min="8" max="8" width="10.77734375" style="46" customWidth="1"/>
    <col min="9" max="9" width="6.33203125" style="46" customWidth="1"/>
    <col min="10" max="10" width="7.44140625" style="51" customWidth="1"/>
    <col min="11" max="11" width="13.109375" style="55" customWidth="1"/>
    <col min="12" max="12" width="9.44140625" style="55" customWidth="1"/>
    <col min="13" max="13" width="11.21875" style="55" customWidth="1"/>
    <col min="14" max="14" width="9.6640625" style="55" customWidth="1"/>
    <col min="15" max="15" width="10.33203125" style="3" customWidth="1"/>
    <col min="16" max="16" width="10.88671875" style="3" customWidth="1"/>
    <col min="17" max="16384" width="8.88671875" style="3"/>
  </cols>
  <sheetData>
    <row r="1" spans="1:14" ht="10.8" customHeight="1" x14ac:dyDescent="0.25"/>
    <row r="2" spans="1:14" ht="12" customHeight="1" thickBot="1" x14ac:dyDescent="0.3">
      <c r="A2" s="33"/>
      <c r="B2" s="33"/>
      <c r="C2" s="29"/>
      <c r="D2" s="36"/>
      <c r="E2" s="29"/>
      <c r="F2" s="47"/>
      <c r="G2" s="47"/>
      <c r="H2" s="47"/>
      <c r="I2" s="47"/>
      <c r="J2" s="52"/>
      <c r="K2" s="56"/>
      <c r="L2" s="56"/>
      <c r="M2" s="56"/>
    </row>
    <row r="3" spans="1:14" ht="60" customHeight="1" thickBot="1" x14ac:dyDescent="0.3">
      <c r="A3" s="1" t="s">
        <v>0</v>
      </c>
      <c r="B3" s="26" t="s">
        <v>2</v>
      </c>
      <c r="C3" s="50" t="s">
        <v>114</v>
      </c>
      <c r="D3" s="109" t="s">
        <v>107</v>
      </c>
      <c r="E3" s="110" t="s">
        <v>108</v>
      </c>
      <c r="F3" s="111" t="s">
        <v>109</v>
      </c>
      <c r="G3" s="111" t="s">
        <v>110</v>
      </c>
      <c r="H3" s="45" t="s">
        <v>111</v>
      </c>
      <c r="I3" s="112" t="s">
        <v>112</v>
      </c>
      <c r="J3" s="50" t="s">
        <v>113</v>
      </c>
      <c r="K3" s="71" t="s">
        <v>3</v>
      </c>
      <c r="L3" s="27" t="s">
        <v>118</v>
      </c>
      <c r="M3" s="78" t="s">
        <v>119</v>
      </c>
      <c r="N3" s="85" t="s">
        <v>120</v>
      </c>
    </row>
    <row r="4" spans="1:14" ht="35.4" customHeight="1" thickBot="1" x14ac:dyDescent="0.3">
      <c r="A4" s="34" t="s">
        <v>14</v>
      </c>
      <c r="B4" s="34" t="s">
        <v>15</v>
      </c>
      <c r="C4" s="30" t="s">
        <v>106</v>
      </c>
      <c r="D4" s="37">
        <v>1.123</v>
      </c>
      <c r="E4" s="30">
        <v>5</v>
      </c>
      <c r="F4" s="48">
        <v>5</v>
      </c>
      <c r="G4" s="48">
        <v>5</v>
      </c>
      <c r="H4" s="48">
        <v>0</v>
      </c>
      <c r="I4" s="48">
        <v>3</v>
      </c>
      <c r="J4" s="53">
        <f t="shared" ref="J4:J34" si="0">SUM(E4:I4)</f>
        <v>18</v>
      </c>
      <c r="K4" s="57">
        <v>1799424</v>
      </c>
      <c r="L4" s="72">
        <v>1.123</v>
      </c>
      <c r="M4" s="80">
        <v>1799424</v>
      </c>
      <c r="N4" s="84">
        <f>SUM(M4*0.5)</f>
        <v>899712</v>
      </c>
    </row>
    <row r="5" spans="1:14" ht="27.6" customHeight="1" thickBot="1" x14ac:dyDescent="0.3">
      <c r="A5" s="34" t="s">
        <v>14</v>
      </c>
      <c r="B5" s="34" t="s">
        <v>16</v>
      </c>
      <c r="C5" s="30" t="s">
        <v>106</v>
      </c>
      <c r="D5" s="37">
        <v>0.89</v>
      </c>
      <c r="E5" s="30">
        <v>5</v>
      </c>
      <c r="F5" s="48">
        <v>5</v>
      </c>
      <c r="G5" s="48">
        <v>5</v>
      </c>
      <c r="H5" s="48">
        <v>0</v>
      </c>
      <c r="I5" s="48">
        <v>3</v>
      </c>
      <c r="J5" s="53">
        <f t="shared" si="0"/>
        <v>18</v>
      </c>
      <c r="K5" s="57">
        <v>1533057.84</v>
      </c>
      <c r="L5" s="72">
        <v>0.89</v>
      </c>
      <c r="M5" s="79">
        <v>1533057.84</v>
      </c>
      <c r="N5" s="84">
        <f t="shared" ref="N5:N44" si="1">SUM(M5*0.5)</f>
        <v>766528.92</v>
      </c>
    </row>
    <row r="6" spans="1:14" ht="40.200000000000003" customHeight="1" thickBot="1" x14ac:dyDescent="0.3">
      <c r="A6" s="12" t="s">
        <v>46</v>
      </c>
      <c r="B6" s="12" t="s">
        <v>8</v>
      </c>
      <c r="C6" s="30" t="s">
        <v>106</v>
      </c>
      <c r="D6" s="16">
        <v>2.27</v>
      </c>
      <c r="E6" s="15">
        <v>5</v>
      </c>
      <c r="F6" s="41">
        <v>5</v>
      </c>
      <c r="G6" s="41">
        <v>5</v>
      </c>
      <c r="H6" s="41">
        <v>0</v>
      </c>
      <c r="I6" s="41">
        <v>2</v>
      </c>
      <c r="J6" s="53">
        <f t="shared" si="0"/>
        <v>17</v>
      </c>
      <c r="K6" s="31">
        <v>3665693.76</v>
      </c>
      <c r="L6" s="73">
        <v>2.27</v>
      </c>
      <c r="M6" s="80">
        <v>3665693.76</v>
      </c>
      <c r="N6" s="84">
        <f t="shared" si="1"/>
        <v>1832846.88</v>
      </c>
    </row>
    <row r="7" spans="1:14" ht="37.200000000000003" customHeight="1" thickBot="1" x14ac:dyDescent="0.3">
      <c r="A7" s="12" t="s">
        <v>53</v>
      </c>
      <c r="B7" s="12" t="s">
        <v>34</v>
      </c>
      <c r="C7" s="15" t="s">
        <v>106</v>
      </c>
      <c r="D7" s="16">
        <v>2.8</v>
      </c>
      <c r="E7" s="41">
        <v>5</v>
      </c>
      <c r="F7" s="41">
        <v>5</v>
      </c>
      <c r="G7" s="41">
        <v>5</v>
      </c>
      <c r="H7" s="41">
        <v>-3</v>
      </c>
      <c r="I7" s="41">
        <v>5</v>
      </c>
      <c r="J7" s="53">
        <f t="shared" si="0"/>
        <v>17</v>
      </c>
      <c r="K7" s="31">
        <v>4671810</v>
      </c>
      <c r="L7" s="73">
        <v>2.8</v>
      </c>
      <c r="M7" s="80">
        <v>4671810</v>
      </c>
      <c r="N7" s="84">
        <f t="shared" si="1"/>
        <v>2335905</v>
      </c>
    </row>
    <row r="8" spans="1:14" ht="30" customHeight="1" thickBot="1" x14ac:dyDescent="0.3">
      <c r="A8" s="86" t="s">
        <v>51</v>
      </c>
      <c r="B8" s="12" t="s">
        <v>92</v>
      </c>
      <c r="C8" s="7" t="s">
        <v>4</v>
      </c>
      <c r="D8" s="16">
        <v>2</v>
      </c>
      <c r="E8" s="15">
        <v>3</v>
      </c>
      <c r="F8" s="41">
        <v>3</v>
      </c>
      <c r="G8" s="41">
        <v>5</v>
      </c>
      <c r="H8" s="41">
        <v>0</v>
      </c>
      <c r="I8" s="41">
        <v>5</v>
      </c>
      <c r="J8" s="53">
        <f t="shared" si="0"/>
        <v>16</v>
      </c>
      <c r="K8" s="31">
        <v>7400000</v>
      </c>
      <c r="L8" s="73">
        <v>2</v>
      </c>
      <c r="M8" s="80">
        <v>7400000</v>
      </c>
      <c r="N8" s="84">
        <f t="shared" si="1"/>
        <v>3700000</v>
      </c>
    </row>
    <row r="9" spans="1:14" ht="33.6" customHeight="1" thickBot="1" x14ac:dyDescent="0.3">
      <c r="A9" s="86" t="s">
        <v>52</v>
      </c>
      <c r="B9" s="11" t="s">
        <v>30</v>
      </c>
      <c r="C9" s="7" t="s">
        <v>4</v>
      </c>
      <c r="D9" s="16">
        <v>1.64</v>
      </c>
      <c r="E9" s="41">
        <v>3</v>
      </c>
      <c r="F9" s="41">
        <v>3</v>
      </c>
      <c r="G9" s="41">
        <v>5</v>
      </c>
      <c r="H9" s="41">
        <v>0</v>
      </c>
      <c r="I9" s="41">
        <v>5</v>
      </c>
      <c r="J9" s="53">
        <f t="shared" si="0"/>
        <v>16</v>
      </c>
      <c r="K9" s="31">
        <v>6068000</v>
      </c>
      <c r="L9" s="73">
        <v>1.64</v>
      </c>
      <c r="M9" s="80">
        <v>6068000</v>
      </c>
      <c r="N9" s="84">
        <f t="shared" si="1"/>
        <v>3034000</v>
      </c>
    </row>
    <row r="10" spans="1:14" ht="42.6" customHeight="1" thickBot="1" x14ac:dyDescent="0.3">
      <c r="A10" s="12" t="s">
        <v>52</v>
      </c>
      <c r="B10" s="11" t="s">
        <v>32</v>
      </c>
      <c r="C10" s="7" t="s">
        <v>4</v>
      </c>
      <c r="D10" s="16">
        <v>1.1399999999999999</v>
      </c>
      <c r="E10" s="41">
        <v>3</v>
      </c>
      <c r="F10" s="41">
        <v>3</v>
      </c>
      <c r="G10" s="41">
        <v>5</v>
      </c>
      <c r="H10" s="41">
        <v>0</v>
      </c>
      <c r="I10" s="41">
        <v>5</v>
      </c>
      <c r="J10" s="53">
        <f t="shared" si="0"/>
        <v>16</v>
      </c>
      <c r="K10" s="31">
        <v>4218000</v>
      </c>
      <c r="L10" s="73">
        <v>1.1399999999999999</v>
      </c>
      <c r="M10" s="80">
        <v>4218000</v>
      </c>
      <c r="N10" s="84">
        <f t="shared" si="1"/>
        <v>2109000</v>
      </c>
    </row>
    <row r="11" spans="1:14" ht="42.6" customHeight="1" thickBot="1" x14ac:dyDescent="0.3">
      <c r="A11" s="12" t="s">
        <v>54</v>
      </c>
      <c r="B11" s="12" t="s">
        <v>35</v>
      </c>
      <c r="C11" s="7" t="s">
        <v>4</v>
      </c>
      <c r="D11" s="16">
        <v>0.997</v>
      </c>
      <c r="E11" s="41">
        <v>3</v>
      </c>
      <c r="F11" s="41">
        <v>3</v>
      </c>
      <c r="G11" s="41">
        <v>5</v>
      </c>
      <c r="H11" s="41">
        <v>0</v>
      </c>
      <c r="I11" s="41">
        <v>5</v>
      </c>
      <c r="J11" s="53">
        <f t="shared" si="0"/>
        <v>16</v>
      </c>
      <c r="K11" s="31">
        <v>3688900</v>
      </c>
      <c r="L11" s="73">
        <v>0.997</v>
      </c>
      <c r="M11" s="80">
        <v>3688900</v>
      </c>
      <c r="N11" s="84">
        <f t="shared" si="1"/>
        <v>1844450</v>
      </c>
    </row>
    <row r="12" spans="1:14" ht="32.4" customHeight="1" thickBot="1" x14ac:dyDescent="0.3">
      <c r="A12" s="12" t="s">
        <v>54</v>
      </c>
      <c r="B12" s="12" t="s">
        <v>36</v>
      </c>
      <c r="C12" s="7" t="s">
        <v>4</v>
      </c>
      <c r="D12" s="16">
        <v>2.4950000000000001</v>
      </c>
      <c r="E12" s="15">
        <v>3</v>
      </c>
      <c r="F12" s="41">
        <v>3</v>
      </c>
      <c r="G12" s="41">
        <v>5</v>
      </c>
      <c r="H12" s="41">
        <v>0</v>
      </c>
      <c r="I12" s="41">
        <v>5</v>
      </c>
      <c r="J12" s="53">
        <f t="shared" si="0"/>
        <v>16</v>
      </c>
      <c r="K12" s="31">
        <v>9231500</v>
      </c>
      <c r="L12" s="73">
        <v>2.4950000000000001</v>
      </c>
      <c r="M12" s="80">
        <v>9231500</v>
      </c>
      <c r="N12" s="84">
        <f t="shared" si="1"/>
        <v>4615750</v>
      </c>
    </row>
    <row r="13" spans="1:14" ht="54" customHeight="1" thickBot="1" x14ac:dyDescent="0.3">
      <c r="A13" s="12" t="s">
        <v>54</v>
      </c>
      <c r="B13" s="12" t="s">
        <v>37</v>
      </c>
      <c r="C13" s="7" t="s">
        <v>4</v>
      </c>
      <c r="D13" s="16">
        <v>0.41099999999999998</v>
      </c>
      <c r="E13" s="15">
        <v>3</v>
      </c>
      <c r="F13" s="41">
        <v>3</v>
      </c>
      <c r="G13" s="41">
        <v>5</v>
      </c>
      <c r="H13" s="41">
        <v>0</v>
      </c>
      <c r="I13" s="41">
        <v>5</v>
      </c>
      <c r="J13" s="53">
        <f t="shared" si="0"/>
        <v>16</v>
      </c>
      <c r="K13" s="31">
        <v>1520700</v>
      </c>
      <c r="L13" s="73">
        <v>0.41099999999999998</v>
      </c>
      <c r="M13" s="80">
        <v>1520700</v>
      </c>
      <c r="N13" s="84">
        <f t="shared" si="1"/>
        <v>760350</v>
      </c>
    </row>
    <row r="14" spans="1:14" ht="37.799999999999997" customHeight="1" thickBot="1" x14ac:dyDescent="0.3">
      <c r="A14" s="12" t="s">
        <v>54</v>
      </c>
      <c r="B14" s="12" t="s">
        <v>37</v>
      </c>
      <c r="C14" s="7" t="s">
        <v>4</v>
      </c>
      <c r="D14" s="16">
        <v>0.84499999999999997</v>
      </c>
      <c r="E14" s="15">
        <v>3</v>
      </c>
      <c r="F14" s="41">
        <v>3</v>
      </c>
      <c r="G14" s="41">
        <v>5</v>
      </c>
      <c r="H14" s="41">
        <v>0</v>
      </c>
      <c r="I14" s="41">
        <v>5</v>
      </c>
      <c r="J14" s="53">
        <f t="shared" si="0"/>
        <v>16</v>
      </c>
      <c r="K14" s="31">
        <v>3126500</v>
      </c>
      <c r="L14" s="73">
        <v>0.84499999999999997</v>
      </c>
      <c r="M14" s="80">
        <v>3126500</v>
      </c>
      <c r="N14" s="84">
        <f t="shared" si="1"/>
        <v>1563250</v>
      </c>
    </row>
    <row r="15" spans="1:14" ht="52.5" customHeight="1" thickBot="1" x14ac:dyDescent="0.3">
      <c r="A15" s="12" t="s">
        <v>48</v>
      </c>
      <c r="B15" s="12" t="s">
        <v>17</v>
      </c>
      <c r="C15" s="7" t="s">
        <v>4</v>
      </c>
      <c r="D15" s="16">
        <v>1.333</v>
      </c>
      <c r="E15" s="15">
        <v>3</v>
      </c>
      <c r="F15" s="41">
        <v>3</v>
      </c>
      <c r="G15" s="41">
        <v>5</v>
      </c>
      <c r="H15" s="41">
        <v>0</v>
      </c>
      <c r="I15" s="41">
        <v>4</v>
      </c>
      <c r="J15" s="53">
        <f t="shared" si="0"/>
        <v>15</v>
      </c>
      <c r="K15" s="31">
        <v>4932100</v>
      </c>
      <c r="L15" s="73">
        <v>1.333</v>
      </c>
      <c r="M15" s="80">
        <v>4932100</v>
      </c>
      <c r="N15" s="84">
        <f t="shared" si="1"/>
        <v>2466050</v>
      </c>
    </row>
    <row r="16" spans="1:14" ht="52.5" customHeight="1" thickBot="1" x14ac:dyDescent="0.3">
      <c r="A16" s="12" t="s">
        <v>91</v>
      </c>
      <c r="B16" s="2" t="s">
        <v>65</v>
      </c>
      <c r="C16" s="15" t="s">
        <v>106</v>
      </c>
      <c r="D16" s="16">
        <v>0.314</v>
      </c>
      <c r="E16" s="15">
        <v>5</v>
      </c>
      <c r="F16" s="41">
        <v>5</v>
      </c>
      <c r="G16" s="41">
        <v>5</v>
      </c>
      <c r="H16" s="41">
        <v>0</v>
      </c>
      <c r="I16" s="41">
        <v>0</v>
      </c>
      <c r="J16" s="53">
        <f t="shared" si="0"/>
        <v>15</v>
      </c>
      <c r="K16" s="31">
        <v>1161800</v>
      </c>
      <c r="L16" s="73">
        <v>0.314</v>
      </c>
      <c r="M16" s="80">
        <v>1161800</v>
      </c>
      <c r="N16" s="84">
        <f t="shared" si="1"/>
        <v>580900</v>
      </c>
    </row>
    <row r="17" spans="1:14" ht="24.6" thickBot="1" x14ac:dyDescent="0.3">
      <c r="A17" s="12" t="s">
        <v>91</v>
      </c>
      <c r="B17" s="2" t="s">
        <v>65</v>
      </c>
      <c r="C17" s="15" t="s">
        <v>106</v>
      </c>
      <c r="D17" s="16">
        <v>3.0459999999999998</v>
      </c>
      <c r="E17" s="15">
        <v>5</v>
      </c>
      <c r="F17" s="41">
        <v>5</v>
      </c>
      <c r="G17" s="41">
        <v>5</v>
      </c>
      <c r="H17" s="41">
        <v>0</v>
      </c>
      <c r="I17" s="41">
        <v>0</v>
      </c>
      <c r="J17" s="53">
        <f t="shared" si="0"/>
        <v>15</v>
      </c>
      <c r="K17" s="31">
        <v>11270200</v>
      </c>
      <c r="L17" s="73">
        <v>3.0459999999999998</v>
      </c>
      <c r="M17" s="80">
        <v>11270200</v>
      </c>
      <c r="N17" s="84">
        <f t="shared" si="1"/>
        <v>5635100</v>
      </c>
    </row>
    <row r="18" spans="1:14" ht="31.2" customHeight="1" thickBot="1" x14ac:dyDescent="0.3">
      <c r="A18" s="12" t="s">
        <v>91</v>
      </c>
      <c r="B18" s="2" t="s">
        <v>65</v>
      </c>
      <c r="C18" s="15" t="s">
        <v>106</v>
      </c>
      <c r="D18" s="16">
        <v>0.432</v>
      </c>
      <c r="E18" s="15">
        <v>5</v>
      </c>
      <c r="F18" s="41">
        <v>5</v>
      </c>
      <c r="G18" s="41">
        <v>5</v>
      </c>
      <c r="H18" s="41">
        <v>0</v>
      </c>
      <c r="I18" s="41">
        <v>0</v>
      </c>
      <c r="J18" s="53">
        <f t="shared" si="0"/>
        <v>15</v>
      </c>
      <c r="K18" s="31">
        <v>1598400</v>
      </c>
      <c r="L18" s="73">
        <v>0.432</v>
      </c>
      <c r="M18" s="80">
        <v>1598400</v>
      </c>
      <c r="N18" s="84">
        <f t="shared" si="1"/>
        <v>799200</v>
      </c>
    </row>
    <row r="19" spans="1:14" ht="24.6" thickBot="1" x14ac:dyDescent="0.3">
      <c r="A19" s="12" t="s">
        <v>91</v>
      </c>
      <c r="B19" s="2" t="s">
        <v>65</v>
      </c>
      <c r="C19" s="15" t="s">
        <v>106</v>
      </c>
      <c r="D19" s="16">
        <v>0.95199999999999996</v>
      </c>
      <c r="E19" s="15">
        <v>5</v>
      </c>
      <c r="F19" s="41">
        <v>5</v>
      </c>
      <c r="G19" s="41">
        <v>5</v>
      </c>
      <c r="H19" s="41">
        <v>0</v>
      </c>
      <c r="I19" s="41">
        <v>0</v>
      </c>
      <c r="J19" s="53">
        <f t="shared" si="0"/>
        <v>15</v>
      </c>
      <c r="K19" s="31">
        <v>3522400</v>
      </c>
      <c r="L19" s="73">
        <v>0.95199999999999996</v>
      </c>
      <c r="M19" s="80">
        <v>3522400</v>
      </c>
      <c r="N19" s="84">
        <f t="shared" si="1"/>
        <v>1761200</v>
      </c>
    </row>
    <row r="20" spans="1:14" ht="24.6" thickBot="1" x14ac:dyDescent="0.3">
      <c r="A20" s="12" t="s">
        <v>91</v>
      </c>
      <c r="B20" s="2" t="s">
        <v>65</v>
      </c>
      <c r="C20" s="15" t="s">
        <v>106</v>
      </c>
      <c r="D20" s="16">
        <v>0.252</v>
      </c>
      <c r="E20" s="15">
        <v>5</v>
      </c>
      <c r="F20" s="41">
        <v>5</v>
      </c>
      <c r="G20" s="41">
        <v>5</v>
      </c>
      <c r="H20" s="41">
        <v>0</v>
      </c>
      <c r="I20" s="41">
        <v>0</v>
      </c>
      <c r="J20" s="53">
        <f t="shared" si="0"/>
        <v>15</v>
      </c>
      <c r="K20" s="31">
        <v>932400</v>
      </c>
      <c r="L20" s="73">
        <v>0.252</v>
      </c>
      <c r="M20" s="80">
        <v>932400</v>
      </c>
      <c r="N20" s="84">
        <f t="shared" si="1"/>
        <v>466200</v>
      </c>
    </row>
    <row r="21" spans="1:14" ht="34.200000000000003" customHeight="1" thickBot="1" x14ac:dyDescent="0.3">
      <c r="A21" s="12" t="s">
        <v>52</v>
      </c>
      <c r="B21" s="11" t="s">
        <v>32</v>
      </c>
      <c r="C21" s="2" t="s">
        <v>105</v>
      </c>
      <c r="D21" s="16">
        <v>0.52400000000000002</v>
      </c>
      <c r="E21" s="41">
        <v>1</v>
      </c>
      <c r="F21" s="41">
        <v>3</v>
      </c>
      <c r="G21" s="41">
        <v>5</v>
      </c>
      <c r="H21" s="41">
        <v>0</v>
      </c>
      <c r="I21" s="41">
        <v>5</v>
      </c>
      <c r="J21" s="53">
        <f t="shared" si="0"/>
        <v>14</v>
      </c>
      <c r="K21" s="31">
        <v>1414800</v>
      </c>
      <c r="L21" s="73">
        <v>0.52400000000000002</v>
      </c>
      <c r="M21" s="80">
        <v>1414800</v>
      </c>
      <c r="N21" s="84">
        <f t="shared" si="1"/>
        <v>707400</v>
      </c>
    </row>
    <row r="22" spans="1:14" ht="44.4" customHeight="1" thickBot="1" x14ac:dyDescent="0.3">
      <c r="A22" s="12" t="s">
        <v>54</v>
      </c>
      <c r="B22" s="11" t="s">
        <v>35</v>
      </c>
      <c r="C22" s="2" t="s">
        <v>105</v>
      </c>
      <c r="D22" s="16">
        <v>1.1319999999999999</v>
      </c>
      <c r="E22" s="41">
        <v>1</v>
      </c>
      <c r="F22" s="41">
        <v>3</v>
      </c>
      <c r="G22" s="41">
        <v>5</v>
      </c>
      <c r="H22" s="41">
        <v>0</v>
      </c>
      <c r="I22" s="41">
        <v>5</v>
      </c>
      <c r="J22" s="53">
        <f t="shared" si="0"/>
        <v>14</v>
      </c>
      <c r="K22" s="31">
        <v>3282799.9999999995</v>
      </c>
      <c r="L22" s="73">
        <v>1.1319999999999999</v>
      </c>
      <c r="M22" s="80">
        <v>3282799.9999999995</v>
      </c>
      <c r="N22" s="84">
        <f t="shared" si="1"/>
        <v>1641399.9999999998</v>
      </c>
    </row>
    <row r="23" spans="1:14" ht="34.799999999999997" customHeight="1" thickBot="1" x14ac:dyDescent="0.3">
      <c r="A23" s="12" t="s">
        <v>54</v>
      </c>
      <c r="B23" s="11" t="s">
        <v>36</v>
      </c>
      <c r="C23" s="2" t="s">
        <v>105</v>
      </c>
      <c r="D23" s="16">
        <v>1.425</v>
      </c>
      <c r="E23" s="15">
        <v>1</v>
      </c>
      <c r="F23" s="41">
        <v>3</v>
      </c>
      <c r="G23" s="41">
        <v>5</v>
      </c>
      <c r="H23" s="41">
        <v>0</v>
      </c>
      <c r="I23" s="41">
        <v>5</v>
      </c>
      <c r="J23" s="53">
        <f t="shared" si="0"/>
        <v>14</v>
      </c>
      <c r="K23" s="31">
        <v>4132500</v>
      </c>
      <c r="L23" s="73">
        <v>1.425</v>
      </c>
      <c r="M23" s="80">
        <v>4132500</v>
      </c>
      <c r="N23" s="84">
        <f t="shared" si="1"/>
        <v>2066250</v>
      </c>
    </row>
    <row r="24" spans="1:14" ht="27" customHeight="1" thickBot="1" x14ac:dyDescent="0.3">
      <c r="A24" s="12" t="s">
        <v>54</v>
      </c>
      <c r="B24" s="11" t="s">
        <v>37</v>
      </c>
      <c r="C24" s="2" t="s">
        <v>105</v>
      </c>
      <c r="D24" s="16">
        <v>0.60699999999999998</v>
      </c>
      <c r="E24" s="15">
        <v>1</v>
      </c>
      <c r="F24" s="41">
        <v>3</v>
      </c>
      <c r="G24" s="41">
        <v>5</v>
      </c>
      <c r="H24" s="41">
        <v>0</v>
      </c>
      <c r="I24" s="41">
        <v>5</v>
      </c>
      <c r="J24" s="53">
        <f t="shared" si="0"/>
        <v>14</v>
      </c>
      <c r="K24" s="31">
        <v>1760300</v>
      </c>
      <c r="L24" s="73">
        <v>0.60699999999999998</v>
      </c>
      <c r="M24" s="80">
        <v>1760300</v>
      </c>
      <c r="N24" s="84">
        <f t="shared" si="1"/>
        <v>880150</v>
      </c>
    </row>
    <row r="25" spans="1:14" ht="27" customHeight="1" thickBot="1" x14ac:dyDescent="0.3">
      <c r="A25" s="86" t="s">
        <v>93</v>
      </c>
      <c r="B25" s="87" t="s">
        <v>39</v>
      </c>
      <c r="C25" s="88" t="s">
        <v>106</v>
      </c>
      <c r="D25" s="19">
        <v>3</v>
      </c>
      <c r="E25" s="41">
        <v>5</v>
      </c>
      <c r="F25" s="41">
        <v>5</v>
      </c>
      <c r="G25" s="41">
        <v>5</v>
      </c>
      <c r="H25" s="41">
        <v>-3</v>
      </c>
      <c r="I25" s="41">
        <v>2</v>
      </c>
      <c r="J25" s="53">
        <f t="shared" si="0"/>
        <v>14</v>
      </c>
      <c r="K25" s="31">
        <v>11100000</v>
      </c>
      <c r="L25" s="73">
        <v>3</v>
      </c>
      <c r="M25" s="80">
        <v>11100000</v>
      </c>
      <c r="N25" s="84">
        <f t="shared" si="1"/>
        <v>5550000</v>
      </c>
    </row>
    <row r="26" spans="1:14" ht="33" customHeight="1" thickBot="1" x14ac:dyDescent="0.3">
      <c r="A26" s="86" t="s">
        <v>56</v>
      </c>
      <c r="B26" s="89" t="s">
        <v>41</v>
      </c>
      <c r="C26" s="20" t="s">
        <v>105</v>
      </c>
      <c r="D26" s="19">
        <v>3</v>
      </c>
      <c r="E26" s="31">
        <v>1</v>
      </c>
      <c r="F26" s="41">
        <v>3</v>
      </c>
      <c r="G26" s="41">
        <v>5</v>
      </c>
      <c r="H26" s="41">
        <v>0</v>
      </c>
      <c r="I26" s="41">
        <v>5</v>
      </c>
      <c r="J26" s="53">
        <f t="shared" si="0"/>
        <v>14</v>
      </c>
      <c r="K26" s="31">
        <v>8700000</v>
      </c>
      <c r="L26" s="73">
        <v>3</v>
      </c>
      <c r="M26" s="80">
        <v>8700000</v>
      </c>
      <c r="N26" s="84">
        <f t="shared" si="1"/>
        <v>4350000</v>
      </c>
    </row>
    <row r="27" spans="1:14" ht="30.75" customHeight="1" thickBot="1" x14ac:dyDescent="0.3">
      <c r="A27" s="12" t="s">
        <v>56</v>
      </c>
      <c r="B27" s="11" t="s">
        <v>42</v>
      </c>
      <c r="C27" s="2" t="s">
        <v>105</v>
      </c>
      <c r="D27" s="16">
        <v>2.72</v>
      </c>
      <c r="E27" s="31">
        <v>1</v>
      </c>
      <c r="F27" s="41">
        <v>3</v>
      </c>
      <c r="G27" s="41">
        <v>5</v>
      </c>
      <c r="H27" s="41">
        <v>0</v>
      </c>
      <c r="I27" s="41">
        <v>5</v>
      </c>
      <c r="J27" s="53">
        <f t="shared" si="0"/>
        <v>14</v>
      </c>
      <c r="K27" s="31">
        <v>7888000</v>
      </c>
      <c r="L27" s="73">
        <v>2.72</v>
      </c>
      <c r="M27" s="80">
        <v>7888000</v>
      </c>
      <c r="N27" s="84">
        <f t="shared" si="1"/>
        <v>3944000</v>
      </c>
    </row>
    <row r="28" spans="1:14" ht="24.6" thickBot="1" x14ac:dyDescent="0.3">
      <c r="A28" s="12" t="s">
        <v>45</v>
      </c>
      <c r="B28" s="11" t="s">
        <v>5</v>
      </c>
      <c r="C28" s="7" t="s">
        <v>105</v>
      </c>
      <c r="D28" s="16">
        <v>5.01</v>
      </c>
      <c r="E28" s="15">
        <v>1</v>
      </c>
      <c r="F28" s="41">
        <v>5</v>
      </c>
      <c r="G28" s="41">
        <v>5</v>
      </c>
      <c r="H28" s="41">
        <v>0</v>
      </c>
      <c r="I28" s="41">
        <v>2</v>
      </c>
      <c r="J28" s="53">
        <f t="shared" si="0"/>
        <v>13</v>
      </c>
      <c r="K28" s="31">
        <v>14529000</v>
      </c>
      <c r="L28" s="73">
        <v>5.01</v>
      </c>
      <c r="M28" s="80">
        <v>14529000</v>
      </c>
      <c r="N28" s="84">
        <f t="shared" si="1"/>
        <v>7264500</v>
      </c>
    </row>
    <row r="29" spans="1:14" ht="33.6" customHeight="1" thickBot="1" x14ac:dyDescent="0.3">
      <c r="A29" s="12" t="s">
        <v>48</v>
      </c>
      <c r="B29" s="11" t="s">
        <v>17</v>
      </c>
      <c r="C29" s="2" t="s">
        <v>105</v>
      </c>
      <c r="D29" s="16">
        <v>0.34399999999999997</v>
      </c>
      <c r="E29" s="15">
        <v>1</v>
      </c>
      <c r="F29" s="41">
        <v>3</v>
      </c>
      <c r="G29" s="41">
        <v>5</v>
      </c>
      <c r="H29" s="41">
        <v>0</v>
      </c>
      <c r="I29" s="41">
        <v>4</v>
      </c>
      <c r="J29" s="53">
        <f t="shared" si="0"/>
        <v>13</v>
      </c>
      <c r="K29" s="31">
        <v>997599.99999999988</v>
      </c>
      <c r="L29" s="73">
        <v>0.34399999999999997</v>
      </c>
      <c r="M29" s="80">
        <v>997599.99999999988</v>
      </c>
      <c r="N29" s="84">
        <f t="shared" si="1"/>
        <v>498799.99999999994</v>
      </c>
    </row>
    <row r="30" spans="1:14" ht="24.6" thickBot="1" x14ac:dyDescent="0.3">
      <c r="A30" s="12" t="s">
        <v>49</v>
      </c>
      <c r="B30" s="12" t="s">
        <v>20</v>
      </c>
      <c r="C30" s="7" t="s">
        <v>4</v>
      </c>
      <c r="D30" s="16">
        <v>0.78</v>
      </c>
      <c r="E30" s="41">
        <v>3</v>
      </c>
      <c r="F30" s="41">
        <v>3</v>
      </c>
      <c r="G30" s="41">
        <v>5</v>
      </c>
      <c r="H30" s="41">
        <v>0</v>
      </c>
      <c r="I30" s="41">
        <v>2</v>
      </c>
      <c r="J30" s="53">
        <f t="shared" si="0"/>
        <v>13</v>
      </c>
      <c r="K30" s="31">
        <v>2886000</v>
      </c>
      <c r="L30" s="73">
        <v>0.78</v>
      </c>
      <c r="M30" s="80">
        <v>2886000</v>
      </c>
      <c r="N30" s="84">
        <f t="shared" si="1"/>
        <v>1443000</v>
      </c>
    </row>
    <row r="31" spans="1:14" ht="24.6" thickBot="1" x14ac:dyDescent="0.3">
      <c r="A31" s="12" t="s">
        <v>49</v>
      </c>
      <c r="B31" s="12" t="s">
        <v>21</v>
      </c>
      <c r="C31" s="2" t="s">
        <v>105</v>
      </c>
      <c r="D31" s="16">
        <v>1.2130000000000001</v>
      </c>
      <c r="E31" s="15">
        <v>1</v>
      </c>
      <c r="F31" s="41">
        <v>5</v>
      </c>
      <c r="G31" s="41">
        <v>5</v>
      </c>
      <c r="H31" s="41">
        <v>0</v>
      </c>
      <c r="I31" s="41">
        <v>2</v>
      </c>
      <c r="J31" s="53">
        <f t="shared" si="0"/>
        <v>13</v>
      </c>
      <c r="K31" s="31">
        <v>3517700</v>
      </c>
      <c r="L31" s="73">
        <v>1.2130000000000001</v>
      </c>
      <c r="M31" s="80">
        <v>3517700</v>
      </c>
      <c r="N31" s="84">
        <f t="shared" si="1"/>
        <v>1758850</v>
      </c>
    </row>
    <row r="32" spans="1:14" ht="45" customHeight="1" thickBot="1" x14ac:dyDescent="0.3">
      <c r="A32" s="12" t="s">
        <v>55</v>
      </c>
      <c r="B32" s="12" t="s">
        <v>38</v>
      </c>
      <c r="C32" s="7" t="s">
        <v>4</v>
      </c>
      <c r="D32" s="16">
        <v>2.6720000000000002</v>
      </c>
      <c r="E32" s="15">
        <v>3</v>
      </c>
      <c r="F32" s="41">
        <v>3</v>
      </c>
      <c r="G32" s="41">
        <v>5</v>
      </c>
      <c r="H32" s="41">
        <v>0</v>
      </c>
      <c r="I32" s="41">
        <v>2</v>
      </c>
      <c r="J32" s="53">
        <f t="shared" si="0"/>
        <v>13</v>
      </c>
      <c r="K32" s="31">
        <v>9886400</v>
      </c>
      <c r="L32" s="73">
        <v>2.6720000000000002</v>
      </c>
      <c r="M32" s="80">
        <v>9886400</v>
      </c>
      <c r="N32" s="84">
        <f t="shared" si="1"/>
        <v>4943200</v>
      </c>
    </row>
    <row r="33" spans="1:15" ht="34.799999999999997" customHeight="1" thickBot="1" x14ac:dyDescent="0.3">
      <c r="A33" s="90" t="s">
        <v>57</v>
      </c>
      <c r="B33" s="14" t="s">
        <v>44</v>
      </c>
      <c r="C33" s="7" t="s">
        <v>4</v>
      </c>
      <c r="D33" s="39">
        <v>0.58499999999999996</v>
      </c>
      <c r="E33" s="40">
        <v>3</v>
      </c>
      <c r="F33" s="40">
        <v>3</v>
      </c>
      <c r="G33" s="40">
        <v>5</v>
      </c>
      <c r="H33" s="40">
        <v>0</v>
      </c>
      <c r="I33" s="40">
        <v>2</v>
      </c>
      <c r="J33" s="53">
        <f t="shared" si="0"/>
        <v>13</v>
      </c>
      <c r="K33" s="58">
        <v>2164500</v>
      </c>
      <c r="L33" s="74">
        <v>0.58499999999999996</v>
      </c>
      <c r="M33" s="81">
        <v>2164500</v>
      </c>
      <c r="N33" s="84">
        <f t="shared" si="1"/>
        <v>1082250</v>
      </c>
    </row>
    <row r="34" spans="1:15" ht="24.6" thickBot="1" x14ac:dyDescent="0.3">
      <c r="A34" s="11" t="s">
        <v>47</v>
      </c>
      <c r="B34" s="54" t="s">
        <v>12</v>
      </c>
      <c r="C34" s="2" t="s">
        <v>105</v>
      </c>
      <c r="D34" s="38">
        <v>3.61</v>
      </c>
      <c r="E34" s="13">
        <v>1</v>
      </c>
      <c r="F34" s="49">
        <v>5</v>
      </c>
      <c r="G34" s="49">
        <v>5</v>
      </c>
      <c r="H34" s="49">
        <v>-3</v>
      </c>
      <c r="I34" s="49">
        <v>4</v>
      </c>
      <c r="J34" s="53">
        <f t="shared" si="0"/>
        <v>12</v>
      </c>
      <c r="K34" s="59">
        <v>10469000</v>
      </c>
      <c r="L34" s="75">
        <v>3.61</v>
      </c>
      <c r="M34" s="82">
        <v>10469000</v>
      </c>
      <c r="N34" s="84">
        <f t="shared" si="1"/>
        <v>5234500</v>
      </c>
    </row>
    <row r="35" spans="1:15" ht="36.6" customHeight="1" thickBot="1" x14ac:dyDescent="0.3">
      <c r="A35" s="12" t="s">
        <v>47</v>
      </c>
      <c r="B35" s="12" t="s">
        <v>13</v>
      </c>
      <c r="C35" s="2" t="s">
        <v>105</v>
      </c>
      <c r="D35" s="16">
        <v>2</v>
      </c>
      <c r="E35" s="15">
        <v>1</v>
      </c>
      <c r="F35" s="41">
        <v>5</v>
      </c>
      <c r="G35" s="41">
        <v>5</v>
      </c>
      <c r="H35" s="41">
        <v>-3</v>
      </c>
      <c r="I35" s="41">
        <v>4</v>
      </c>
      <c r="J35" s="53">
        <f t="shared" ref="J35:J62" si="2">SUM(E35:I35)</f>
        <v>12</v>
      </c>
      <c r="K35" s="31">
        <v>5800000</v>
      </c>
      <c r="L35" s="73">
        <v>2</v>
      </c>
      <c r="M35" s="80">
        <v>5800000</v>
      </c>
      <c r="N35" s="84">
        <f t="shared" si="1"/>
        <v>2900000</v>
      </c>
    </row>
    <row r="36" spans="1:15" ht="40.799999999999997" customHeight="1" thickBot="1" x14ac:dyDescent="0.3">
      <c r="A36" s="17" t="s">
        <v>95</v>
      </c>
      <c r="B36" s="18" t="s">
        <v>68</v>
      </c>
      <c r="C36" s="19" t="s">
        <v>106</v>
      </c>
      <c r="D36" s="19">
        <v>2.3650000000000002</v>
      </c>
      <c r="E36" s="42">
        <v>5</v>
      </c>
      <c r="F36" s="42">
        <v>5</v>
      </c>
      <c r="G36" s="42">
        <v>5</v>
      </c>
      <c r="H36" s="42">
        <v>-3</v>
      </c>
      <c r="I36" s="41">
        <v>0</v>
      </c>
      <c r="J36" s="53">
        <f t="shared" si="2"/>
        <v>12</v>
      </c>
      <c r="K36" s="60">
        <v>8750500</v>
      </c>
      <c r="L36" s="76">
        <v>2.3650000000000002</v>
      </c>
      <c r="M36" s="83">
        <v>8750500</v>
      </c>
      <c r="N36" s="84">
        <f t="shared" si="1"/>
        <v>4375250</v>
      </c>
    </row>
    <row r="37" spans="1:15" ht="49.8" customHeight="1" thickBot="1" x14ac:dyDescent="0.3">
      <c r="A37" s="12" t="s">
        <v>55</v>
      </c>
      <c r="B37" s="12" t="s">
        <v>38</v>
      </c>
      <c r="C37" s="2" t="s">
        <v>105</v>
      </c>
      <c r="D37" s="16">
        <v>3.0619999999999998</v>
      </c>
      <c r="E37" s="41">
        <v>1</v>
      </c>
      <c r="F37" s="41">
        <v>3</v>
      </c>
      <c r="G37" s="41">
        <v>5</v>
      </c>
      <c r="H37" s="41">
        <v>0</v>
      </c>
      <c r="I37" s="41">
        <v>2</v>
      </c>
      <c r="J37" s="53">
        <f t="shared" si="2"/>
        <v>11</v>
      </c>
      <c r="K37" s="31">
        <v>8879800</v>
      </c>
      <c r="L37" s="73">
        <v>3.0619999999999998</v>
      </c>
      <c r="M37" s="80">
        <v>8879800</v>
      </c>
      <c r="N37" s="84">
        <f t="shared" si="1"/>
        <v>4439900</v>
      </c>
    </row>
    <row r="38" spans="1:15" ht="30" customHeight="1" thickBot="1" x14ac:dyDescent="0.3">
      <c r="A38" s="12" t="s">
        <v>58</v>
      </c>
      <c r="B38" s="12" t="s">
        <v>40</v>
      </c>
      <c r="C38" s="7" t="s">
        <v>4</v>
      </c>
      <c r="D38" s="16">
        <v>0.77</v>
      </c>
      <c r="E38" s="15">
        <v>3</v>
      </c>
      <c r="F38" s="41">
        <v>3</v>
      </c>
      <c r="G38" s="41">
        <v>5</v>
      </c>
      <c r="H38" s="41">
        <v>0</v>
      </c>
      <c r="I38" s="41">
        <v>0</v>
      </c>
      <c r="J38" s="53">
        <f t="shared" si="2"/>
        <v>11</v>
      </c>
      <c r="K38" s="31">
        <v>2849000</v>
      </c>
      <c r="L38" s="73">
        <v>0.77</v>
      </c>
      <c r="M38" s="80">
        <v>2849000</v>
      </c>
      <c r="N38" s="84">
        <f t="shared" si="1"/>
        <v>1424500</v>
      </c>
    </row>
    <row r="39" spans="1:15" ht="22.8" customHeight="1" thickBot="1" x14ac:dyDescent="0.3">
      <c r="A39" s="12" t="s">
        <v>43</v>
      </c>
      <c r="B39" s="12" t="s">
        <v>115</v>
      </c>
      <c r="C39" s="2" t="s">
        <v>105</v>
      </c>
      <c r="D39" s="16">
        <v>1.7450000000000001</v>
      </c>
      <c r="E39" s="15">
        <v>1</v>
      </c>
      <c r="F39" s="41">
        <v>5</v>
      </c>
      <c r="G39" s="41">
        <v>5</v>
      </c>
      <c r="H39" s="41">
        <v>0</v>
      </c>
      <c r="I39" s="41">
        <v>0</v>
      </c>
      <c r="J39" s="53">
        <f t="shared" si="2"/>
        <v>11</v>
      </c>
      <c r="K39" s="31">
        <v>5060500</v>
      </c>
      <c r="L39" s="73">
        <v>1.7450000000000001</v>
      </c>
      <c r="M39" s="80">
        <v>5060500</v>
      </c>
      <c r="N39" s="84">
        <f t="shared" si="1"/>
        <v>2530250</v>
      </c>
    </row>
    <row r="40" spans="1:15" ht="36.6" thickBot="1" x14ac:dyDescent="0.3">
      <c r="A40" s="90" t="s">
        <v>57</v>
      </c>
      <c r="B40" s="14" t="s">
        <v>44</v>
      </c>
      <c r="C40" s="2" t="s">
        <v>105</v>
      </c>
      <c r="D40" s="39">
        <v>0.27900000000000003</v>
      </c>
      <c r="E40" s="40">
        <v>1</v>
      </c>
      <c r="F40" s="40">
        <v>3</v>
      </c>
      <c r="G40" s="40">
        <v>5</v>
      </c>
      <c r="H40" s="40">
        <v>0</v>
      </c>
      <c r="I40" s="40">
        <v>2</v>
      </c>
      <c r="J40" s="53">
        <f t="shared" si="2"/>
        <v>11</v>
      </c>
      <c r="K40" s="58">
        <v>809100</v>
      </c>
      <c r="L40" s="74">
        <v>0.27900000000000003</v>
      </c>
      <c r="M40" s="81">
        <v>809100</v>
      </c>
      <c r="N40" s="84">
        <f t="shared" si="1"/>
        <v>404550</v>
      </c>
    </row>
    <row r="41" spans="1:15" ht="24.6" thickBot="1" x14ac:dyDescent="0.3">
      <c r="A41" s="12" t="s">
        <v>98</v>
      </c>
      <c r="B41" s="2" t="s">
        <v>116</v>
      </c>
      <c r="C41" s="2" t="s">
        <v>105</v>
      </c>
      <c r="D41" s="16">
        <v>3.6339999999999999</v>
      </c>
      <c r="E41" s="41">
        <v>1</v>
      </c>
      <c r="F41" s="41">
        <v>5</v>
      </c>
      <c r="G41" s="41">
        <v>5</v>
      </c>
      <c r="H41" s="41">
        <v>0</v>
      </c>
      <c r="I41" s="41">
        <v>0</v>
      </c>
      <c r="J41" s="53">
        <f t="shared" si="2"/>
        <v>11</v>
      </c>
      <c r="K41" s="31">
        <v>10538600</v>
      </c>
      <c r="L41" s="73">
        <v>3.6339999999999999</v>
      </c>
      <c r="M41" s="80">
        <v>10538600</v>
      </c>
      <c r="N41" s="84">
        <f t="shared" si="1"/>
        <v>5269300</v>
      </c>
    </row>
    <row r="42" spans="1:15" ht="29.4" customHeight="1" thickBot="1" x14ac:dyDescent="0.3">
      <c r="A42" s="22" t="s">
        <v>100</v>
      </c>
      <c r="B42" s="2" t="s">
        <v>74</v>
      </c>
      <c r="C42" s="2" t="s">
        <v>105</v>
      </c>
      <c r="D42" s="16">
        <v>1.9670000000000001</v>
      </c>
      <c r="E42" s="41">
        <v>1</v>
      </c>
      <c r="F42" s="41">
        <v>5</v>
      </c>
      <c r="G42" s="41">
        <v>5</v>
      </c>
      <c r="H42" s="41">
        <v>0</v>
      </c>
      <c r="I42" s="41">
        <v>0</v>
      </c>
      <c r="J42" s="53">
        <f t="shared" si="2"/>
        <v>11</v>
      </c>
      <c r="K42" s="31">
        <v>5704300</v>
      </c>
      <c r="L42" s="73">
        <v>1.9670000000000001</v>
      </c>
      <c r="M42" s="80">
        <v>5704300</v>
      </c>
      <c r="N42" s="84">
        <f t="shared" si="1"/>
        <v>2852150</v>
      </c>
    </row>
    <row r="43" spans="1:15" ht="48.6" thickBot="1" x14ac:dyDescent="0.3">
      <c r="A43" s="12" t="s">
        <v>102</v>
      </c>
      <c r="B43" s="2" t="s">
        <v>78</v>
      </c>
      <c r="C43" s="7" t="s">
        <v>4</v>
      </c>
      <c r="D43" s="16">
        <v>3.1760000000000002</v>
      </c>
      <c r="E43" s="41">
        <v>3</v>
      </c>
      <c r="F43" s="41">
        <v>3</v>
      </c>
      <c r="G43" s="41">
        <v>5</v>
      </c>
      <c r="H43" s="41">
        <v>0</v>
      </c>
      <c r="I43" s="41">
        <v>0</v>
      </c>
      <c r="J43" s="53">
        <f t="shared" si="2"/>
        <v>11</v>
      </c>
      <c r="K43" s="31">
        <v>11751200</v>
      </c>
      <c r="L43" s="73">
        <v>3.1760000000000002</v>
      </c>
      <c r="M43" s="80">
        <v>11751200</v>
      </c>
      <c r="N43" s="84">
        <f t="shared" si="1"/>
        <v>5875600</v>
      </c>
    </row>
    <row r="44" spans="1:15" ht="24.6" thickBot="1" x14ac:dyDescent="0.3">
      <c r="A44" s="12" t="s">
        <v>104</v>
      </c>
      <c r="B44" s="18" t="s">
        <v>81</v>
      </c>
      <c r="C44" s="23" t="s">
        <v>106</v>
      </c>
      <c r="D44" s="23">
        <v>4.0999999999999996</v>
      </c>
      <c r="E44" s="44">
        <v>5</v>
      </c>
      <c r="F44" s="44">
        <v>3</v>
      </c>
      <c r="G44" s="44">
        <v>5</v>
      </c>
      <c r="H44" s="44">
        <v>-3</v>
      </c>
      <c r="I44" s="44">
        <v>0</v>
      </c>
      <c r="J44" s="53">
        <f t="shared" si="2"/>
        <v>10</v>
      </c>
      <c r="K44" s="60">
        <v>11889999.999999998</v>
      </c>
      <c r="L44" s="76">
        <v>4.0999999999999996</v>
      </c>
      <c r="M44" s="83">
        <v>11889999.999999998</v>
      </c>
      <c r="N44" s="84">
        <f t="shared" si="1"/>
        <v>5944999.9999999991</v>
      </c>
      <c r="O44" s="61"/>
    </row>
    <row r="45" spans="1:15" ht="24.6" thickBot="1" x14ac:dyDescent="0.3">
      <c r="A45" s="12" t="s">
        <v>50</v>
      </c>
      <c r="B45" s="12" t="s">
        <v>24</v>
      </c>
      <c r="C45" s="2" t="s">
        <v>105</v>
      </c>
      <c r="D45" s="16">
        <v>1.6339999999999999</v>
      </c>
      <c r="E45" s="15">
        <v>1</v>
      </c>
      <c r="F45" s="41">
        <v>3</v>
      </c>
      <c r="G45" s="41">
        <v>5</v>
      </c>
      <c r="H45" s="41">
        <v>0</v>
      </c>
      <c r="I45" s="41">
        <v>0</v>
      </c>
      <c r="J45" s="53">
        <f t="shared" si="2"/>
        <v>9</v>
      </c>
      <c r="K45" s="31">
        <v>4738600</v>
      </c>
      <c r="L45" s="73">
        <v>1.6339999999999999</v>
      </c>
      <c r="M45" s="80">
        <v>4738600</v>
      </c>
      <c r="N45" s="84">
        <f t="shared" ref="N45:N60" si="3">M45*0.29</f>
        <v>1374194</v>
      </c>
      <c r="O45" s="61"/>
    </row>
    <row r="46" spans="1:15" ht="24.6" thickBot="1" x14ac:dyDescent="0.3">
      <c r="A46" s="12" t="s">
        <v>50</v>
      </c>
      <c r="B46" s="12" t="s">
        <v>25</v>
      </c>
      <c r="C46" s="2" t="s">
        <v>105</v>
      </c>
      <c r="D46" s="19">
        <v>4.4809999999999999</v>
      </c>
      <c r="E46" s="15">
        <v>1</v>
      </c>
      <c r="F46" s="41">
        <v>3</v>
      </c>
      <c r="G46" s="41">
        <v>5</v>
      </c>
      <c r="H46" s="41">
        <v>0</v>
      </c>
      <c r="I46" s="41">
        <v>0</v>
      </c>
      <c r="J46" s="53">
        <f t="shared" si="2"/>
        <v>9</v>
      </c>
      <c r="K46" s="31">
        <v>12994900</v>
      </c>
      <c r="L46" s="73">
        <v>4.4809999999999999</v>
      </c>
      <c r="M46" s="80">
        <v>12994900</v>
      </c>
      <c r="N46" s="84">
        <f t="shared" si="3"/>
        <v>3768520.9999999995</v>
      </c>
    </row>
    <row r="47" spans="1:15" ht="24.6" thickBot="1" x14ac:dyDescent="0.3">
      <c r="A47" s="12" t="s">
        <v>90</v>
      </c>
      <c r="B47" s="2" t="s">
        <v>62</v>
      </c>
      <c r="C47" s="2" t="s">
        <v>105</v>
      </c>
      <c r="D47" s="16">
        <v>1.69</v>
      </c>
      <c r="E47" s="41">
        <v>1</v>
      </c>
      <c r="F47" s="41">
        <v>3</v>
      </c>
      <c r="G47" s="41">
        <v>5</v>
      </c>
      <c r="H47" s="41">
        <v>0</v>
      </c>
      <c r="I47" s="41">
        <v>0</v>
      </c>
      <c r="J47" s="53">
        <f t="shared" si="2"/>
        <v>9</v>
      </c>
      <c r="K47" s="31">
        <v>4901000</v>
      </c>
      <c r="L47" s="73">
        <v>1.69</v>
      </c>
      <c r="M47" s="80">
        <v>4901000</v>
      </c>
      <c r="N47" s="84">
        <f t="shared" si="3"/>
        <v>1421290</v>
      </c>
    </row>
    <row r="48" spans="1:15" ht="24.6" thickBot="1" x14ac:dyDescent="0.3">
      <c r="A48" s="12" t="s">
        <v>90</v>
      </c>
      <c r="B48" s="2" t="s">
        <v>63</v>
      </c>
      <c r="C48" s="2" t="s">
        <v>105</v>
      </c>
      <c r="D48" s="16">
        <v>0.82</v>
      </c>
      <c r="E48" s="41">
        <v>1</v>
      </c>
      <c r="F48" s="41">
        <v>3</v>
      </c>
      <c r="G48" s="41">
        <v>5</v>
      </c>
      <c r="H48" s="41">
        <v>0</v>
      </c>
      <c r="I48" s="41">
        <v>0</v>
      </c>
      <c r="J48" s="53">
        <f t="shared" si="2"/>
        <v>9</v>
      </c>
      <c r="K48" s="31">
        <v>2378000</v>
      </c>
      <c r="L48" s="73">
        <v>0.82</v>
      </c>
      <c r="M48" s="80">
        <v>2378000</v>
      </c>
      <c r="N48" s="84">
        <f t="shared" si="3"/>
        <v>689620</v>
      </c>
    </row>
    <row r="49" spans="1:16" ht="24.6" thickBot="1" x14ac:dyDescent="0.3">
      <c r="A49" s="12" t="s">
        <v>97</v>
      </c>
      <c r="B49" s="2" t="s">
        <v>70</v>
      </c>
      <c r="C49" s="2" t="s">
        <v>105</v>
      </c>
      <c r="D49" s="16">
        <v>2.403</v>
      </c>
      <c r="E49" s="41">
        <v>1</v>
      </c>
      <c r="F49" s="41">
        <v>3</v>
      </c>
      <c r="G49" s="41">
        <v>5</v>
      </c>
      <c r="H49" s="41">
        <v>0</v>
      </c>
      <c r="I49" s="41">
        <v>0</v>
      </c>
      <c r="J49" s="53">
        <f t="shared" si="2"/>
        <v>9</v>
      </c>
      <c r="K49" s="31">
        <v>6968700</v>
      </c>
      <c r="L49" s="73">
        <v>2.403</v>
      </c>
      <c r="M49" s="80">
        <v>6968700</v>
      </c>
      <c r="N49" s="84">
        <f t="shared" si="3"/>
        <v>2020922.9999999998</v>
      </c>
    </row>
    <row r="50" spans="1:16" ht="24.6" thickBot="1" x14ac:dyDescent="0.3">
      <c r="A50" s="12" t="s">
        <v>97</v>
      </c>
      <c r="B50" s="2" t="s">
        <v>71</v>
      </c>
      <c r="C50" s="2" t="s">
        <v>105</v>
      </c>
      <c r="D50" s="16">
        <v>3.26</v>
      </c>
      <c r="E50" s="41">
        <v>1</v>
      </c>
      <c r="F50" s="41">
        <v>3</v>
      </c>
      <c r="G50" s="41">
        <v>5</v>
      </c>
      <c r="H50" s="41">
        <v>0</v>
      </c>
      <c r="I50" s="41">
        <v>0</v>
      </c>
      <c r="J50" s="53">
        <f t="shared" si="2"/>
        <v>9</v>
      </c>
      <c r="K50" s="31">
        <v>9454000</v>
      </c>
      <c r="L50" s="73">
        <v>3.26</v>
      </c>
      <c r="M50" s="80">
        <v>9454000</v>
      </c>
      <c r="N50" s="84">
        <f t="shared" si="3"/>
        <v>2741660</v>
      </c>
    </row>
    <row r="51" spans="1:16" ht="34.799999999999997" customHeight="1" thickBot="1" x14ac:dyDescent="0.3">
      <c r="A51" s="12" t="s">
        <v>98</v>
      </c>
      <c r="B51" s="2" t="s">
        <v>72</v>
      </c>
      <c r="C51" s="2" t="s">
        <v>105</v>
      </c>
      <c r="D51" s="16">
        <v>1.6</v>
      </c>
      <c r="E51" s="41">
        <v>1</v>
      </c>
      <c r="F51" s="41">
        <v>3</v>
      </c>
      <c r="G51" s="41">
        <v>5</v>
      </c>
      <c r="H51" s="41">
        <v>0</v>
      </c>
      <c r="I51" s="41">
        <v>0</v>
      </c>
      <c r="J51" s="53">
        <f t="shared" si="2"/>
        <v>9</v>
      </c>
      <c r="K51" s="31">
        <v>4640000</v>
      </c>
      <c r="L51" s="73">
        <v>1.6</v>
      </c>
      <c r="M51" s="80">
        <v>4640000</v>
      </c>
      <c r="N51" s="84">
        <f t="shared" si="3"/>
        <v>1345600</v>
      </c>
    </row>
    <row r="52" spans="1:16" ht="36.6" thickBot="1" x14ac:dyDescent="0.3">
      <c r="A52" s="12" t="s">
        <v>101</v>
      </c>
      <c r="B52" s="2" t="s">
        <v>75</v>
      </c>
      <c r="C52" s="7" t="s">
        <v>4</v>
      </c>
      <c r="D52" s="16">
        <v>1.248</v>
      </c>
      <c r="E52" s="41">
        <v>1</v>
      </c>
      <c r="F52" s="41">
        <v>3</v>
      </c>
      <c r="G52" s="41">
        <v>5</v>
      </c>
      <c r="H52" s="41">
        <v>0</v>
      </c>
      <c r="I52" s="41">
        <v>0</v>
      </c>
      <c r="J52" s="53">
        <f t="shared" si="2"/>
        <v>9</v>
      </c>
      <c r="K52" s="31">
        <v>4617600</v>
      </c>
      <c r="L52" s="73">
        <v>1.248</v>
      </c>
      <c r="M52" s="80">
        <v>4617600</v>
      </c>
      <c r="N52" s="84">
        <f t="shared" si="3"/>
        <v>1339104</v>
      </c>
    </row>
    <row r="53" spans="1:16" ht="24.6" thickBot="1" x14ac:dyDescent="0.3">
      <c r="A53" s="12" t="s">
        <v>101</v>
      </c>
      <c r="B53" s="2" t="s">
        <v>76</v>
      </c>
      <c r="C53" s="2" t="s">
        <v>105</v>
      </c>
      <c r="D53" s="16">
        <v>0.48699999999999999</v>
      </c>
      <c r="E53" s="41">
        <v>1</v>
      </c>
      <c r="F53" s="41">
        <v>3</v>
      </c>
      <c r="G53" s="41">
        <v>5</v>
      </c>
      <c r="H53" s="41">
        <v>0</v>
      </c>
      <c r="I53" s="41">
        <v>0</v>
      </c>
      <c r="J53" s="53">
        <f t="shared" si="2"/>
        <v>9</v>
      </c>
      <c r="K53" s="31">
        <v>1412300</v>
      </c>
      <c r="L53" s="73">
        <v>0.48699999999999999</v>
      </c>
      <c r="M53" s="80">
        <v>1412300</v>
      </c>
      <c r="N53" s="84">
        <f t="shared" si="3"/>
        <v>409567</v>
      </c>
    </row>
    <row r="54" spans="1:16" ht="24.6" thickBot="1" x14ac:dyDescent="0.3">
      <c r="A54" s="12" t="s">
        <v>101</v>
      </c>
      <c r="B54" s="2" t="s">
        <v>77</v>
      </c>
      <c r="C54" s="2" t="s">
        <v>105</v>
      </c>
      <c r="D54" s="16">
        <v>4.9939999999999998</v>
      </c>
      <c r="E54" s="41">
        <v>1</v>
      </c>
      <c r="F54" s="41">
        <v>3</v>
      </c>
      <c r="G54" s="41">
        <v>5</v>
      </c>
      <c r="H54" s="41">
        <v>0</v>
      </c>
      <c r="I54" s="41">
        <v>0</v>
      </c>
      <c r="J54" s="53">
        <f t="shared" si="2"/>
        <v>9</v>
      </c>
      <c r="K54" s="31">
        <v>14482600</v>
      </c>
      <c r="L54" s="73">
        <v>4.9939999999999998</v>
      </c>
      <c r="M54" s="80">
        <v>14482600</v>
      </c>
      <c r="N54" s="84">
        <f t="shared" si="3"/>
        <v>4199954</v>
      </c>
    </row>
    <row r="55" spans="1:16" ht="48.6" thickBot="1" x14ac:dyDescent="0.3">
      <c r="A55" s="12" t="s">
        <v>102</v>
      </c>
      <c r="B55" s="2" t="s">
        <v>78</v>
      </c>
      <c r="C55" s="2" t="s">
        <v>105</v>
      </c>
      <c r="D55" s="16">
        <v>1.0580000000000001</v>
      </c>
      <c r="E55" s="41">
        <v>1</v>
      </c>
      <c r="F55" s="41">
        <v>3</v>
      </c>
      <c r="G55" s="41">
        <v>5</v>
      </c>
      <c r="H55" s="41">
        <v>0</v>
      </c>
      <c r="I55" s="41">
        <v>0</v>
      </c>
      <c r="J55" s="53">
        <f t="shared" si="2"/>
        <v>9</v>
      </c>
      <c r="K55" s="31">
        <v>3068200</v>
      </c>
      <c r="L55" s="73">
        <v>1.0580000000000001</v>
      </c>
      <c r="M55" s="80">
        <v>3068200</v>
      </c>
      <c r="N55" s="84">
        <f t="shared" si="3"/>
        <v>889777.99999999988</v>
      </c>
    </row>
    <row r="56" spans="1:16" ht="45.6" customHeight="1" thickBot="1" x14ac:dyDescent="0.3">
      <c r="A56" s="12" t="s">
        <v>89</v>
      </c>
      <c r="B56" s="12" t="s">
        <v>60</v>
      </c>
      <c r="C56" s="7" t="s">
        <v>4</v>
      </c>
      <c r="D56" s="16">
        <v>1.95</v>
      </c>
      <c r="E56" s="41">
        <v>3</v>
      </c>
      <c r="F56" s="41">
        <v>3</v>
      </c>
      <c r="G56" s="41">
        <v>5</v>
      </c>
      <c r="H56" s="41">
        <v>-3</v>
      </c>
      <c r="I56" s="41">
        <v>0</v>
      </c>
      <c r="J56" s="53">
        <f t="shared" si="2"/>
        <v>8</v>
      </c>
      <c r="K56" s="31">
        <v>7215000</v>
      </c>
      <c r="L56" s="73">
        <v>1.95</v>
      </c>
      <c r="M56" s="80">
        <v>7215000</v>
      </c>
      <c r="N56" s="84">
        <f t="shared" si="3"/>
        <v>2092349.9999999998</v>
      </c>
      <c r="O56" s="69"/>
    </row>
    <row r="57" spans="1:16" ht="29.4" customHeight="1" thickBot="1" x14ac:dyDescent="0.35">
      <c r="A57" s="12" t="s">
        <v>89</v>
      </c>
      <c r="B57" s="12" t="s">
        <v>61</v>
      </c>
      <c r="C57" s="7" t="s">
        <v>4</v>
      </c>
      <c r="D57" s="16">
        <v>1.54</v>
      </c>
      <c r="E57" s="41">
        <v>3</v>
      </c>
      <c r="F57" s="41">
        <v>3</v>
      </c>
      <c r="G57" s="41">
        <v>5</v>
      </c>
      <c r="H57" s="41">
        <v>-3</v>
      </c>
      <c r="I57" s="41">
        <v>0</v>
      </c>
      <c r="J57" s="53">
        <f t="shared" si="2"/>
        <v>8</v>
      </c>
      <c r="K57" s="31">
        <v>5698000</v>
      </c>
      <c r="L57" s="73">
        <v>1.54</v>
      </c>
      <c r="M57" s="80">
        <v>5698000</v>
      </c>
      <c r="N57" s="84">
        <f t="shared" si="3"/>
        <v>1652420</v>
      </c>
      <c r="O57" s="63"/>
    </row>
    <row r="58" spans="1:16" ht="36.6" thickBot="1" x14ac:dyDescent="0.3">
      <c r="A58" s="22" t="s">
        <v>99</v>
      </c>
      <c r="B58" s="20" t="s">
        <v>73</v>
      </c>
      <c r="C58" s="7" t="s">
        <v>4</v>
      </c>
      <c r="D58" s="21">
        <v>1</v>
      </c>
      <c r="E58" s="43">
        <v>3</v>
      </c>
      <c r="F58" s="43">
        <v>3</v>
      </c>
      <c r="G58" s="43">
        <v>5</v>
      </c>
      <c r="H58" s="43">
        <v>-3</v>
      </c>
      <c r="I58" s="41">
        <v>0</v>
      </c>
      <c r="J58" s="53">
        <f t="shared" si="2"/>
        <v>8</v>
      </c>
      <c r="K58" s="31">
        <v>3700000</v>
      </c>
      <c r="L58" s="73">
        <v>1</v>
      </c>
      <c r="M58" s="83">
        <v>3700000</v>
      </c>
      <c r="N58" s="84">
        <f t="shared" si="3"/>
        <v>1073000</v>
      </c>
      <c r="O58" s="61"/>
    </row>
    <row r="59" spans="1:16" ht="24.6" thickBot="1" x14ac:dyDescent="0.3">
      <c r="A59" s="12" t="s">
        <v>89</v>
      </c>
      <c r="B59" s="12" t="s">
        <v>59</v>
      </c>
      <c r="C59" s="2" t="s">
        <v>105</v>
      </c>
      <c r="D59" s="16">
        <v>2.38</v>
      </c>
      <c r="E59" s="41">
        <v>1</v>
      </c>
      <c r="F59" s="41">
        <v>3</v>
      </c>
      <c r="G59" s="41">
        <v>5</v>
      </c>
      <c r="H59" s="41">
        <v>-3</v>
      </c>
      <c r="I59" s="41">
        <v>0</v>
      </c>
      <c r="J59" s="53">
        <f t="shared" si="2"/>
        <v>6</v>
      </c>
      <c r="K59" s="31">
        <v>6902000</v>
      </c>
      <c r="L59" s="73">
        <v>2.38</v>
      </c>
      <c r="M59" s="80">
        <v>6902000</v>
      </c>
      <c r="N59" s="84">
        <f t="shared" si="3"/>
        <v>2001579.9999999998</v>
      </c>
    </row>
    <row r="60" spans="1:16" ht="24.6" thickBot="1" x14ac:dyDescent="0.3">
      <c r="A60" s="17" t="s">
        <v>96</v>
      </c>
      <c r="B60" s="20" t="s">
        <v>69</v>
      </c>
      <c r="C60" s="2" t="s">
        <v>105</v>
      </c>
      <c r="D60" s="21">
        <v>1.9</v>
      </c>
      <c r="E60" s="43">
        <v>1</v>
      </c>
      <c r="F60" s="43">
        <v>3</v>
      </c>
      <c r="G60" s="43">
        <v>5</v>
      </c>
      <c r="H60" s="43">
        <v>-3</v>
      </c>
      <c r="I60" s="41">
        <v>0</v>
      </c>
      <c r="J60" s="53">
        <f t="shared" si="2"/>
        <v>6</v>
      </c>
      <c r="K60" s="60">
        <v>4000000</v>
      </c>
      <c r="L60" s="76">
        <v>1.9</v>
      </c>
      <c r="M60" s="83">
        <v>4000000</v>
      </c>
      <c r="N60" s="84">
        <f t="shared" si="3"/>
        <v>1160000</v>
      </c>
    </row>
    <row r="61" spans="1:16" ht="72" thickBot="1" x14ac:dyDescent="0.3">
      <c r="A61" s="22" t="s">
        <v>103</v>
      </c>
      <c r="B61" s="62" t="s">
        <v>79</v>
      </c>
      <c r="C61" s="2" t="s">
        <v>105</v>
      </c>
      <c r="D61" s="16">
        <v>6.52</v>
      </c>
      <c r="E61" s="41">
        <v>1</v>
      </c>
      <c r="F61" s="41">
        <v>3</v>
      </c>
      <c r="G61" s="41">
        <v>5</v>
      </c>
      <c r="H61" s="41">
        <v>-3</v>
      </c>
      <c r="I61" s="41">
        <v>0</v>
      </c>
      <c r="J61" s="53">
        <f t="shared" si="2"/>
        <v>6</v>
      </c>
      <c r="K61" s="31">
        <v>18908000</v>
      </c>
      <c r="L61" s="73">
        <v>6.52</v>
      </c>
      <c r="M61" s="80">
        <v>18908000</v>
      </c>
      <c r="N61" s="84">
        <f>M61*0.29</f>
        <v>5483320</v>
      </c>
    </row>
    <row r="62" spans="1:16" ht="36.6" thickBot="1" x14ac:dyDescent="0.3">
      <c r="A62" s="12" t="s">
        <v>103</v>
      </c>
      <c r="B62" s="2" t="s">
        <v>80</v>
      </c>
      <c r="C62" s="2" t="s">
        <v>105</v>
      </c>
      <c r="D62" s="16">
        <v>3.8</v>
      </c>
      <c r="E62" s="41">
        <v>1</v>
      </c>
      <c r="F62" s="41">
        <v>3</v>
      </c>
      <c r="G62" s="41">
        <v>5</v>
      </c>
      <c r="H62" s="41">
        <v>-3</v>
      </c>
      <c r="I62" s="41">
        <v>0</v>
      </c>
      <c r="J62" s="53">
        <f t="shared" si="2"/>
        <v>6</v>
      </c>
      <c r="K62" s="31">
        <v>11020000</v>
      </c>
      <c r="L62" s="73">
        <v>3.8</v>
      </c>
      <c r="M62" s="80">
        <v>11020000</v>
      </c>
      <c r="N62" s="84">
        <f>M62*0.29</f>
        <v>3195800</v>
      </c>
    </row>
    <row r="63" spans="1:16" ht="36.6" thickBot="1" x14ac:dyDescent="0.3">
      <c r="A63" s="91" t="s">
        <v>51</v>
      </c>
      <c r="B63" s="92" t="s">
        <v>28</v>
      </c>
      <c r="C63" s="93" t="s">
        <v>106</v>
      </c>
      <c r="D63" s="94">
        <v>2.4550000000000001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6">
        <v>0</v>
      </c>
      <c r="K63" s="97">
        <v>9083500</v>
      </c>
      <c r="L63" s="97">
        <v>0</v>
      </c>
      <c r="M63" s="98">
        <v>0</v>
      </c>
      <c r="N63" s="99">
        <v>0</v>
      </c>
      <c r="O63" s="61"/>
      <c r="P63" s="61"/>
    </row>
    <row r="64" spans="1:16" x14ac:dyDescent="0.25">
      <c r="K64" s="70">
        <f>SUM(K4:K63)</f>
        <v>361284885.60000002</v>
      </c>
      <c r="L64" s="77">
        <f>SUM(L4:L63)</f>
        <v>115.425</v>
      </c>
      <c r="M64" s="70">
        <f>SUM(M4:M63)</f>
        <v>352201385.60000002</v>
      </c>
      <c r="N64" s="70">
        <f>SUM(N4:N63)</f>
        <v>149409923.79999998</v>
      </c>
    </row>
    <row r="65" spans="11:16" x14ac:dyDescent="0.25">
      <c r="P65" s="61"/>
    </row>
    <row r="66" spans="11:16" ht="14.4" x14ac:dyDescent="0.3">
      <c r="K66" s="63"/>
      <c r="N66" s="70"/>
      <c r="P66" s="69"/>
    </row>
    <row r="67" spans="11:16" ht="34.799999999999997" customHeight="1" x14ac:dyDescent="0.25">
      <c r="K67" s="70"/>
      <c r="L67" s="70"/>
      <c r="O67" s="61"/>
      <c r="P67" s="61"/>
    </row>
    <row r="68" spans="11:16" x14ac:dyDescent="0.25">
      <c r="M68" s="70"/>
      <c r="O68" s="61"/>
    </row>
    <row r="69" spans="11:16" x14ac:dyDescent="0.25">
      <c r="O69" s="61"/>
    </row>
    <row r="70" spans="11:16" x14ac:dyDescent="0.25">
      <c r="O70" s="61"/>
    </row>
    <row r="71" spans="11:16" x14ac:dyDescent="0.25">
      <c r="O71" s="61"/>
    </row>
  </sheetData>
  <sortState ref="A4:L63">
    <sortCondition descending="1" ref="J4:J6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70" zoomScaleNormal="70" workbookViewId="0">
      <selection activeCell="N7" sqref="N7"/>
    </sheetView>
  </sheetViews>
  <sheetFormatPr defaultRowHeight="14.4" x14ac:dyDescent="0.3"/>
  <cols>
    <col min="2" max="2" width="10" customWidth="1"/>
    <col min="7" max="7" width="6.33203125" customWidth="1"/>
    <col min="8" max="8" width="13.77734375" style="63" customWidth="1"/>
    <col min="9" max="9" width="12.5546875" style="63" customWidth="1"/>
    <col min="10" max="10" width="11.109375" customWidth="1"/>
  </cols>
  <sheetData>
    <row r="1" spans="1:12" ht="51" customHeight="1" x14ac:dyDescent="0.3">
      <c r="A1" s="113" t="s">
        <v>126</v>
      </c>
      <c r="B1" s="113"/>
      <c r="C1" s="113"/>
    </row>
    <row r="2" spans="1:12" ht="43.2" x14ac:dyDescent="0.3">
      <c r="A2" s="105" t="s">
        <v>0</v>
      </c>
      <c r="B2" s="106" t="s">
        <v>1</v>
      </c>
      <c r="C2" s="106" t="s">
        <v>121</v>
      </c>
      <c r="D2" s="107" t="s">
        <v>122</v>
      </c>
      <c r="E2" s="105" t="s">
        <v>123</v>
      </c>
      <c r="F2" s="106"/>
      <c r="G2" s="106"/>
      <c r="H2" s="108" t="s">
        <v>124</v>
      </c>
      <c r="I2" s="108" t="s">
        <v>125</v>
      </c>
      <c r="J2" s="105" t="s">
        <v>117</v>
      </c>
    </row>
    <row r="3" spans="1:12" s="3" customFormat="1" ht="36" x14ac:dyDescent="0.25">
      <c r="A3" s="9" t="s">
        <v>52</v>
      </c>
      <c r="B3" s="10" t="s">
        <v>18</v>
      </c>
      <c r="C3" s="9" t="s">
        <v>31</v>
      </c>
      <c r="D3" s="9" t="s">
        <v>32</v>
      </c>
      <c r="E3" s="7" t="s">
        <v>33</v>
      </c>
      <c r="F3" s="8">
        <v>32.4</v>
      </c>
      <c r="G3" s="8">
        <v>18</v>
      </c>
      <c r="H3" s="64">
        <v>2366811.36</v>
      </c>
      <c r="I3" s="65">
        <f>F3*30000+G3*70000</f>
        <v>2232000</v>
      </c>
      <c r="J3" s="65">
        <v>2232000</v>
      </c>
    </row>
    <row r="4" spans="1:12" s="3" customFormat="1" ht="36" x14ac:dyDescent="0.25">
      <c r="A4" s="9" t="s">
        <v>49</v>
      </c>
      <c r="B4" s="6" t="s">
        <v>22</v>
      </c>
      <c r="C4" s="6" t="s">
        <v>19</v>
      </c>
      <c r="D4" s="9" t="s">
        <v>20</v>
      </c>
      <c r="E4" s="7" t="s">
        <v>23</v>
      </c>
      <c r="F4" s="8">
        <v>25.2</v>
      </c>
      <c r="G4" s="8">
        <v>18</v>
      </c>
      <c r="H4" s="64">
        <v>2128392</v>
      </c>
      <c r="I4" s="66">
        <f>F4*30000+G4*70000</f>
        <v>2016000</v>
      </c>
      <c r="J4" s="66">
        <v>2016000</v>
      </c>
    </row>
    <row r="5" spans="1:12" s="3" customFormat="1" ht="60" x14ac:dyDescent="0.25">
      <c r="A5" s="5" t="s">
        <v>46</v>
      </c>
      <c r="B5" s="6" t="s">
        <v>6</v>
      </c>
      <c r="C5" s="6" t="s">
        <v>7</v>
      </c>
      <c r="D5" s="6" t="s">
        <v>9</v>
      </c>
      <c r="E5" s="7" t="s">
        <v>10</v>
      </c>
      <c r="F5" s="8">
        <v>18.899999999999999</v>
      </c>
      <c r="G5" s="8">
        <v>18</v>
      </c>
      <c r="H5" s="64">
        <v>1631439.12</v>
      </c>
      <c r="I5" s="64">
        <f>H5</f>
        <v>1631439.12</v>
      </c>
      <c r="J5" s="64">
        <v>1631439.12</v>
      </c>
    </row>
    <row r="6" spans="1:12" s="3" customFormat="1" ht="60" x14ac:dyDescent="0.25">
      <c r="A6" s="5" t="s">
        <v>46</v>
      </c>
      <c r="B6" s="6" t="s">
        <v>6</v>
      </c>
      <c r="C6" s="6" t="s">
        <v>7</v>
      </c>
      <c r="D6" s="6" t="s">
        <v>9</v>
      </c>
      <c r="E6" s="7" t="s">
        <v>11</v>
      </c>
      <c r="F6" s="8">
        <v>18.899999999999999</v>
      </c>
      <c r="G6" s="8">
        <v>18</v>
      </c>
      <c r="H6" s="64">
        <v>1631439.12</v>
      </c>
      <c r="I6" s="64">
        <f>H6</f>
        <v>1631439.12</v>
      </c>
      <c r="J6" s="64">
        <v>1631439.12</v>
      </c>
    </row>
    <row r="7" spans="1:12" s="3" customFormat="1" ht="48" x14ac:dyDescent="0.25">
      <c r="A7" s="25" t="s">
        <v>94</v>
      </c>
      <c r="B7" s="6" t="s">
        <v>82</v>
      </c>
      <c r="C7" s="6" t="s">
        <v>83</v>
      </c>
      <c r="D7" s="6" t="s">
        <v>84</v>
      </c>
      <c r="E7" s="7" t="s">
        <v>85</v>
      </c>
      <c r="F7" s="8">
        <v>37.5</v>
      </c>
      <c r="G7" s="8">
        <v>10.4</v>
      </c>
      <c r="H7" s="64">
        <v>2372040</v>
      </c>
      <c r="I7" s="64">
        <v>1853000</v>
      </c>
      <c r="J7" s="64">
        <v>1853000</v>
      </c>
      <c r="L7" s="4"/>
    </row>
    <row r="8" spans="1:12" s="3" customFormat="1" ht="48" x14ac:dyDescent="0.25">
      <c r="A8" s="25" t="s">
        <v>91</v>
      </c>
      <c r="B8" s="2" t="s">
        <v>64</v>
      </c>
      <c r="C8" s="2" t="s">
        <v>66</v>
      </c>
      <c r="D8" s="6" t="s">
        <v>65</v>
      </c>
      <c r="E8" s="7" t="s">
        <v>86</v>
      </c>
      <c r="F8" s="24">
        <v>30</v>
      </c>
      <c r="G8" s="24">
        <v>21.6</v>
      </c>
      <c r="H8" s="64">
        <v>1871449.4</v>
      </c>
      <c r="I8" s="64">
        <f>H8</f>
        <v>1871449.4</v>
      </c>
      <c r="J8" s="64">
        <v>1871449.4</v>
      </c>
    </row>
    <row r="9" spans="1:12" s="3" customFormat="1" ht="36" x14ac:dyDescent="0.25">
      <c r="A9" s="25" t="s">
        <v>91</v>
      </c>
      <c r="B9" s="2" t="s">
        <v>64</v>
      </c>
      <c r="C9" s="2" t="s">
        <v>67</v>
      </c>
      <c r="D9" s="2" t="s">
        <v>87</v>
      </c>
      <c r="E9" s="7" t="s">
        <v>88</v>
      </c>
      <c r="F9" s="24">
        <v>47.1</v>
      </c>
      <c r="G9" s="24">
        <v>30</v>
      </c>
      <c r="H9" s="64">
        <v>2548272.5</v>
      </c>
      <c r="I9" s="64">
        <f>H9</f>
        <v>2548272.5</v>
      </c>
      <c r="J9" s="64">
        <v>2548272.5</v>
      </c>
    </row>
    <row r="10" spans="1:12" s="3" customFormat="1" ht="48" x14ac:dyDescent="0.25">
      <c r="A10" s="100" t="s">
        <v>51</v>
      </c>
      <c r="B10" s="101" t="s">
        <v>26</v>
      </c>
      <c r="C10" s="100" t="s">
        <v>27</v>
      </c>
      <c r="D10" s="100" t="s">
        <v>28</v>
      </c>
      <c r="E10" s="102" t="s">
        <v>29</v>
      </c>
      <c r="F10" s="103">
        <v>36.607999999999997</v>
      </c>
      <c r="G10" s="103">
        <v>41.6</v>
      </c>
      <c r="H10" s="104">
        <v>3881508</v>
      </c>
      <c r="I10" s="67">
        <v>3881508</v>
      </c>
      <c r="J10" s="68">
        <v>0</v>
      </c>
    </row>
    <row r="11" spans="1:12" x14ac:dyDescent="0.3">
      <c r="H11" s="63">
        <f>SUM(H3:H10)</f>
        <v>18431351.5</v>
      </c>
      <c r="I11" s="63">
        <f>SUM(I3:I10)</f>
        <v>17665108.140000001</v>
      </c>
      <c r="J11" s="63">
        <f>SUM(J3:J10)</f>
        <v>13783600.140000001</v>
      </c>
    </row>
    <row r="12" spans="1:12" x14ac:dyDescent="0.3">
      <c r="J12" s="63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Бодовање</vt:lpstr>
      <vt:lpstr>Мостови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2023-12-12T08:10:19Z</dcterms:modified>
</cp:coreProperties>
</file>